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liveunibo-my.sharepoint.com/personal/luana_izzo_unibo_it/Documents/Amministrazione/PROGETTI/ERASMUS INEULALIA/EULALIA2/meeting/KICK OFF/PPT/"/>
    </mc:Choice>
  </mc:AlternateContent>
  <xr:revisionPtr revIDLastSave="455" documentId="13_ncr:1_{6D77B7F0-015F-4360-B34D-7B797ED8A766}" xr6:coauthVersionLast="47" xr6:coauthVersionMax="47" xr10:uidLastSave="{88A2B23F-5D45-4013-BAB8-58BC49B14BFC}"/>
  <bookViews>
    <workbookView xWindow="-120" yWindow="-120" windowWidth="29040" windowHeight="15840" xr2:uid="{00000000-000D-0000-FFFF-FFFF00000000}"/>
  </bookViews>
  <sheets>
    <sheet name="SUMMARY" sheetId="4" r:id="rId1"/>
    <sheet name="WP2 CL" sheetId="1" r:id="rId2"/>
    <sheet name="WP3 IMPL" sheetId="7" r:id="rId3"/>
    <sheet name="WP4 SILLABUS" sheetId="5" r:id="rId4"/>
    <sheet name="WP5 SUSTAINABILITY" sheetId="6" r:id="rId5"/>
    <sheet name="Ltta" sheetId="8" r:id="rId6"/>
    <sheet name="Partners and WPs" sheetId="2" r:id="rId7"/>
    <sheet name="Foglio1" sheetId="9" r:id="rId8"/>
  </sheets>
  <externalReferences>
    <externalReference r:id="rId9"/>
    <externalReference r:id="rId10"/>
  </externalReferences>
  <definedNames>
    <definedName name="ActionsList">'[1]14. Actions'!$A$6:$A$27</definedName>
    <definedName name="EMP_OTHER">[2]Instructions!$C$47</definedName>
    <definedName name="EMP_TYPE1">[2]Instructions!$C$43</definedName>
    <definedName name="EMP_TYPE2">[2]Instructions!$C$44</definedName>
    <definedName name="EMP_TYPE3">[2]Instructions!$C$45</definedName>
    <definedName name="EMP_TYPE4">[2]Instructions!$C$46</definedName>
    <definedName name="llp">'[1]13. Ceilings'!$B$4:$B$66</definedName>
    <definedName name="Months">'[1]7. Expenditure &amp; revenue (LLP)'!$T$1:$T$36</definedName>
    <definedName name="P200LLP">'[1]2. Staff (LLP)'!$A$9:$A$208</definedName>
    <definedName name="PTC">'[1]11.Expenditure &amp; revenue(Third)'!$A$10:$A$31</definedName>
    <definedName name="Rates">'[1]13. Ceilings'!$B$4:$H$229</definedName>
    <definedName name="Third">'[1]13. Ceilings'!$B$67:$B$229</definedName>
    <definedName name="World">'[1]13. Ceilings'!$B$4:$B$229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4" l="1"/>
  <c r="O7" i="4"/>
  <c r="O6" i="4"/>
  <c r="O5" i="4"/>
  <c r="O4" i="4"/>
  <c r="O3" i="4"/>
  <c r="Y15" i="6" l="1"/>
  <c r="Y11" i="6"/>
  <c r="Y8" i="6"/>
  <c r="Y4" i="6"/>
  <c r="X3" i="5"/>
  <c r="X5" i="5"/>
  <c r="X7" i="5"/>
  <c r="X9" i="5"/>
  <c r="X6" i="7"/>
  <c r="X19" i="6"/>
  <c r="M9" i="4"/>
  <c r="F8" i="8"/>
  <c r="W6" i="6" l="1"/>
  <c r="W5" i="6"/>
  <c r="F9" i="4"/>
  <c r="T11" i="5" l="1"/>
  <c r="V11" i="5" s="1"/>
  <c r="W11" i="5" s="1"/>
  <c r="S10" i="5"/>
  <c r="P10" i="5"/>
  <c r="M10" i="5"/>
  <c r="J10" i="5"/>
  <c r="G10" i="5"/>
  <c r="F3" i="8"/>
  <c r="F4" i="8"/>
  <c r="F5" i="8"/>
  <c r="F6" i="8"/>
  <c r="F7" i="8"/>
  <c r="E5" i="8"/>
  <c r="E2" i="8"/>
  <c r="F2" i="8" s="1"/>
  <c r="V17" i="7" l="1"/>
  <c r="S17" i="7"/>
  <c r="P17" i="7"/>
  <c r="M17" i="7"/>
  <c r="J17" i="7"/>
  <c r="M16" i="7"/>
  <c r="S16" i="7"/>
  <c r="J16" i="7"/>
  <c r="G18" i="7"/>
  <c r="W18" i="7" s="1"/>
  <c r="G17" i="7"/>
  <c r="G16" i="7"/>
  <c r="V4" i="1"/>
  <c r="S4" i="1"/>
  <c r="P4" i="1"/>
  <c r="M4" i="1"/>
  <c r="J4" i="1"/>
  <c r="G4" i="1"/>
  <c r="W16" i="7" l="1"/>
  <c r="W17" i="7"/>
  <c r="W4" i="1"/>
  <c r="X3" i="1" s="1"/>
  <c r="S8" i="6" l="1"/>
  <c r="S12" i="6"/>
  <c r="S16" i="6"/>
  <c r="V16" i="6"/>
  <c r="P16" i="6"/>
  <c r="M16" i="6"/>
  <c r="J16" i="6"/>
  <c r="G16" i="6"/>
  <c r="G15" i="7"/>
  <c r="V15" i="7"/>
  <c r="S15" i="7"/>
  <c r="P15" i="7"/>
  <c r="M15" i="7"/>
  <c r="J15" i="7"/>
  <c r="V13" i="7"/>
  <c r="S13" i="7"/>
  <c r="P13" i="7"/>
  <c r="M13" i="7"/>
  <c r="J13" i="7"/>
  <c r="G13" i="7"/>
  <c r="V11" i="7"/>
  <c r="S11" i="7"/>
  <c r="P11" i="7"/>
  <c r="M11" i="7"/>
  <c r="J11" i="7"/>
  <c r="G11" i="7"/>
  <c r="V9" i="7"/>
  <c r="S9" i="7"/>
  <c r="P9" i="7"/>
  <c r="M9" i="7"/>
  <c r="J9" i="7"/>
  <c r="G9" i="7"/>
  <c r="V7" i="7"/>
  <c r="S7" i="7"/>
  <c r="P7" i="7"/>
  <c r="M7" i="7"/>
  <c r="J7" i="7"/>
  <c r="F7" i="7"/>
  <c r="G7" i="7" s="1"/>
  <c r="U5" i="7"/>
  <c r="V5" i="7" s="1"/>
  <c r="R5" i="7"/>
  <c r="S5" i="7" s="1"/>
  <c r="O5" i="7"/>
  <c r="P5" i="7" s="1"/>
  <c r="L5" i="7"/>
  <c r="M5" i="7" s="1"/>
  <c r="I5" i="7"/>
  <c r="J5" i="7" s="1"/>
  <c r="F5" i="7"/>
  <c r="G5" i="7" s="1"/>
  <c r="V14" i="6"/>
  <c r="V12" i="6"/>
  <c r="P12" i="6"/>
  <c r="M12" i="6"/>
  <c r="J12" i="6"/>
  <c r="G12" i="6"/>
  <c r="V8" i="6"/>
  <c r="P8" i="6"/>
  <c r="M8" i="6"/>
  <c r="J8" i="6"/>
  <c r="F8" i="6"/>
  <c r="G8" i="6" s="1"/>
  <c r="U4" i="6"/>
  <c r="V4" i="6" s="1"/>
  <c r="R4" i="6"/>
  <c r="S4" i="6" s="1"/>
  <c r="O4" i="6"/>
  <c r="P4" i="6" s="1"/>
  <c r="L4" i="6"/>
  <c r="M4" i="6" s="1"/>
  <c r="I4" i="6"/>
  <c r="J4" i="6" s="1"/>
  <c r="F4" i="6"/>
  <c r="G4" i="6" s="1"/>
  <c r="V4" i="5"/>
  <c r="S4" i="5"/>
  <c r="S13" i="5" s="1"/>
  <c r="P4" i="5"/>
  <c r="M4" i="5"/>
  <c r="J4" i="5"/>
  <c r="G4" i="5"/>
  <c r="V10" i="5"/>
  <c r="V8" i="5"/>
  <c r="S8" i="5"/>
  <c r="P8" i="5"/>
  <c r="M8" i="5"/>
  <c r="J8" i="5"/>
  <c r="F8" i="5"/>
  <c r="G8" i="5" s="1"/>
  <c r="U6" i="5"/>
  <c r="V6" i="5" s="1"/>
  <c r="R6" i="5"/>
  <c r="S6" i="5" s="1"/>
  <c r="O6" i="5"/>
  <c r="P6" i="5" s="1"/>
  <c r="L6" i="5"/>
  <c r="M6" i="5" s="1"/>
  <c r="I6" i="5"/>
  <c r="J6" i="5" s="1"/>
  <c r="F6" i="5"/>
  <c r="G6" i="5" s="1"/>
  <c r="W16" i="1"/>
  <c r="S9" i="1"/>
  <c r="W9" i="1" s="1"/>
  <c r="S15" i="1"/>
  <c r="J16" i="1"/>
  <c r="V15" i="1"/>
  <c r="P15" i="1"/>
  <c r="M15" i="1"/>
  <c r="J15" i="1"/>
  <c r="G15" i="1"/>
  <c r="V14" i="1"/>
  <c r="S14" i="1"/>
  <c r="P14" i="1"/>
  <c r="M14" i="1"/>
  <c r="J14" i="1"/>
  <c r="G14" i="1"/>
  <c r="V13" i="1"/>
  <c r="S13" i="1"/>
  <c r="P13" i="1"/>
  <c r="M13" i="1"/>
  <c r="J13" i="1"/>
  <c r="G13" i="1"/>
  <c r="M11" i="1"/>
  <c r="S11" i="1"/>
  <c r="J11" i="1"/>
  <c r="V11" i="1"/>
  <c r="P11" i="1"/>
  <c r="G11" i="1"/>
  <c r="V8" i="1"/>
  <c r="P8" i="1"/>
  <c r="M8" i="1"/>
  <c r="J8" i="1"/>
  <c r="G8" i="1"/>
  <c r="S7" i="1"/>
  <c r="J7" i="1"/>
  <c r="V7" i="1"/>
  <c r="P7" i="1"/>
  <c r="M7" i="1"/>
  <c r="G7" i="1"/>
  <c r="V6" i="1"/>
  <c r="S6" i="1"/>
  <c r="P6" i="1"/>
  <c r="M6" i="1"/>
  <c r="J6" i="1"/>
  <c r="F6" i="1"/>
  <c r="G6" i="1" s="1"/>
  <c r="S20" i="6" l="1"/>
  <c r="G20" i="6"/>
  <c r="V20" i="6"/>
  <c r="M13" i="5"/>
  <c r="G13" i="5"/>
  <c r="J13" i="5"/>
  <c r="J20" i="6"/>
  <c r="J4" i="4" s="1"/>
  <c r="M20" i="6"/>
  <c r="J5" i="4" s="1"/>
  <c r="P20" i="6"/>
  <c r="J6" i="4" s="1"/>
  <c r="W8" i="6"/>
  <c r="W4" i="6"/>
  <c r="X6" i="6" s="1"/>
  <c r="W16" i="6"/>
  <c r="X16" i="6" s="1"/>
  <c r="P13" i="5"/>
  <c r="V13" i="5"/>
  <c r="W6" i="1"/>
  <c r="W11" i="1"/>
  <c r="X10" i="1" s="1"/>
  <c r="J8" i="4"/>
  <c r="W14" i="1"/>
  <c r="W8" i="1"/>
  <c r="W7" i="1"/>
  <c r="G19" i="7"/>
  <c r="H3" i="4" s="1"/>
  <c r="J7" i="4"/>
  <c r="W15" i="1"/>
  <c r="W15" i="7"/>
  <c r="X14" i="7" s="1"/>
  <c r="X19" i="7" s="1"/>
  <c r="W13" i="7"/>
  <c r="X12" i="7" s="1"/>
  <c r="V19" i="7"/>
  <c r="H8" i="4" s="1"/>
  <c r="W11" i="7"/>
  <c r="X10" i="7" s="1"/>
  <c r="W7" i="7"/>
  <c r="W5" i="7"/>
  <c r="P19" i="7"/>
  <c r="H6" i="4" s="1"/>
  <c r="W9" i="7"/>
  <c r="X8" i="7" s="1"/>
  <c r="S17" i="1"/>
  <c r="G7" i="4" s="1"/>
  <c r="P17" i="1"/>
  <c r="G6" i="4" s="1"/>
  <c r="W13" i="1"/>
  <c r="G17" i="1"/>
  <c r="G3" i="4" s="1"/>
  <c r="J17" i="1"/>
  <c r="G4" i="4" s="1"/>
  <c r="V17" i="1"/>
  <c r="G8" i="4" s="1"/>
  <c r="J19" i="7"/>
  <c r="H4" i="4" s="1"/>
  <c r="M19" i="7"/>
  <c r="H5" i="4" s="1"/>
  <c r="S19" i="7"/>
  <c r="H7" i="4" s="1"/>
  <c r="W4" i="5"/>
  <c r="I8" i="4"/>
  <c r="I7" i="4"/>
  <c r="W10" i="5"/>
  <c r="I6" i="4"/>
  <c r="I5" i="4"/>
  <c r="I4" i="4"/>
  <c r="W12" i="5"/>
  <c r="W8" i="5"/>
  <c r="W6" i="5"/>
  <c r="M17" i="1"/>
  <c r="G5" i="4" s="1"/>
  <c r="W17" i="1" l="1"/>
  <c r="W20" i="6"/>
  <c r="W13" i="5"/>
  <c r="X12" i="1"/>
  <c r="X5" i="1"/>
  <c r="H9" i="4"/>
  <c r="G9" i="4"/>
  <c r="K7" i="4"/>
  <c r="K4" i="4"/>
  <c r="K8" i="4"/>
  <c r="K6" i="4"/>
  <c r="K5" i="4"/>
  <c r="J3" i="4"/>
  <c r="J9" i="4" s="1"/>
  <c r="I3" i="4"/>
  <c r="X17" i="1" l="1"/>
  <c r="L8" i="4"/>
  <c r="N8" i="4"/>
  <c r="N4" i="4"/>
  <c r="L4" i="4"/>
  <c r="L7" i="4"/>
  <c r="N7" i="4"/>
  <c r="N5" i="4"/>
  <c r="L5" i="4"/>
  <c r="L6" i="4"/>
  <c r="N6" i="4"/>
  <c r="K3" i="4"/>
  <c r="I9" i="4"/>
  <c r="J11" i="4" s="1"/>
  <c r="K9" i="4" l="1"/>
  <c r="L3" i="4"/>
  <c r="L9" i="4" s="1"/>
  <c r="N3" i="4"/>
  <c r="N9" i="4" s="1"/>
  <c r="W10" i="6"/>
  <c r="W12" i="6"/>
  <c r="W9" i="6"/>
  <c r="W13" i="6"/>
  <c r="W14" i="6"/>
  <c r="X10" i="6" l="1"/>
  <c r="X14" i="6"/>
</calcChain>
</file>

<file path=xl/sharedStrings.xml><?xml version="1.0" encoding="utf-8"?>
<sst xmlns="http://schemas.openxmlformats.org/spreadsheetml/2006/main" count="302" uniqueCount="130">
  <si>
    <t>WP2</t>
  </si>
  <si>
    <t>COST
PER UNIT</t>
  </si>
  <si>
    <t>List of Partners</t>
  </si>
  <si>
    <t>Category 1: Academic/teaching/researcher</t>
  </si>
  <si>
    <t>Category 2: Manager/Administrative</t>
  </si>
  <si>
    <t>Altre info utili da riportare in più fogli?</t>
  </si>
  <si>
    <t>List of WPs</t>
  </si>
  <si>
    <t>ID</t>
  </si>
  <si>
    <t>Name of institution</t>
  </si>
  <si>
    <t>Acronym</t>
  </si>
  <si>
    <t>Country</t>
  </si>
  <si>
    <t>Title of WP</t>
  </si>
  <si>
    <t>P1</t>
  </si>
  <si>
    <t>University of Bologna</t>
  </si>
  <si>
    <t>UNIBO</t>
  </si>
  <si>
    <t>IT</t>
  </si>
  <si>
    <t>WP1</t>
  </si>
  <si>
    <t>PROJECT MANAGEMENT</t>
  </si>
  <si>
    <t>PM</t>
  </si>
  <si>
    <t>P2</t>
  </si>
  <si>
    <t xml:space="preserve">Univesity of Salamanca </t>
  </si>
  <si>
    <t>USAL</t>
  </si>
  <si>
    <t>ES</t>
  </si>
  <si>
    <t>DISSEMINATION-SUSTAINABILITY</t>
  </si>
  <si>
    <t>DISS-SUST</t>
  </si>
  <si>
    <t>P3</t>
  </si>
  <si>
    <t xml:space="preserve">University of Rouen </t>
  </si>
  <si>
    <t>UR</t>
  </si>
  <si>
    <t>FR</t>
  </si>
  <si>
    <t>WP3</t>
  </si>
  <si>
    <t>WP IMPLEMENTATION (con staff activities, meetings e quality eval)</t>
  </si>
  <si>
    <t>IMP A</t>
  </si>
  <si>
    <t>P4</t>
  </si>
  <si>
    <t>Georg-August-Universität Göttingen</t>
  </si>
  <si>
    <t>DE</t>
  </si>
  <si>
    <t>WP4</t>
  </si>
  <si>
    <t>WP IMPLEMENTATION (con staff activities, meetings, quality eval e LTTA)</t>
  </si>
  <si>
    <t>IMP B</t>
  </si>
  <si>
    <t>P5</t>
  </si>
  <si>
    <t>Università di Lisbona</t>
  </si>
  <si>
    <t>PT</t>
  </si>
  <si>
    <t>WP5</t>
  </si>
  <si>
    <t>WP IMPLEMENTATION  (con attività tutte da definire)</t>
  </si>
  <si>
    <t xml:space="preserve"> IMP C</t>
  </si>
  <si>
    <t>P6</t>
  </si>
  <si>
    <t xml:space="preserve">Università Cattolica del Sacro Cuore </t>
  </si>
  <si>
    <t>UNICATT</t>
  </si>
  <si>
    <t>P7</t>
  </si>
  <si>
    <t>Completare la tabella con nome ed acronimo del WP</t>
  </si>
  <si>
    <t>P8</t>
  </si>
  <si>
    <t>P9</t>
  </si>
  <si>
    <t>P10</t>
  </si>
  <si>
    <t>Completare la tabella con nome, acronimo e paese del partner</t>
  </si>
  <si>
    <t>Inserire i costi unitari medi per i due profili, per ciascun partner</t>
  </si>
  <si>
    <t>A1</t>
  </si>
  <si>
    <t>A2</t>
  </si>
  <si>
    <t>A3</t>
  </si>
  <si>
    <t>A4</t>
  </si>
  <si>
    <t xml:space="preserve">A5 </t>
  </si>
  <si>
    <t xml:space="preserve">Totale per partner </t>
  </si>
  <si>
    <t>A6</t>
  </si>
  <si>
    <t xml:space="preserve">WP4 </t>
  </si>
  <si>
    <t xml:space="preserve">WP5 </t>
  </si>
  <si>
    <t xml:space="preserve">STUDENTI </t>
  </si>
  <si>
    <t>TEACHERS</t>
  </si>
  <si>
    <t>unit cost</t>
  </si>
  <si>
    <t>1 day</t>
  </si>
  <si>
    <t>WP1 MANAGMENT</t>
  </si>
  <si>
    <t>Payments</t>
  </si>
  <si>
    <t xml:space="preserve">1st </t>
  </si>
  <si>
    <t>2nd</t>
  </si>
  <si>
    <t xml:space="preserve">3rd </t>
  </si>
  <si>
    <t>PREPARATION for cooperative learning  (USAL)</t>
  </si>
  <si>
    <t>start date</t>
  </si>
  <si>
    <t>end date</t>
  </si>
  <si>
    <t>MEETING IN LISBON (Travels)</t>
  </si>
  <si>
    <t>MEETING IN LISBON (organisational costs)</t>
  </si>
  <si>
    <t>INCLUSIVE TESTING AND PILOTING (UNIBO) &amp; meeting 4 in Salamanca (ES)</t>
  </si>
  <si>
    <t>MEETING IN SALAMANCA  (TRAVELS)</t>
  </si>
  <si>
    <t>MEETING IN SALAMANCA (ORGANISATIONAL COSTS)</t>
  </si>
  <si>
    <t>END DATE</t>
  </si>
  <si>
    <t>START DATE</t>
  </si>
  <si>
    <t>WP3 Innovative tools for developing intermediate-level lexical
skills</t>
  </si>
  <si>
    <t>Documentation on innovative exercises (UG)</t>
  </si>
  <si>
    <t>Designing innovative exercises (UG)</t>
  </si>
  <si>
    <t>Producing a multilingual collection of exercises (ULISB)</t>
  </si>
  <si>
    <t>22/12/20264</t>
  </si>
  <si>
    <t>Producing a Digital Anthology (UNICATT)</t>
  </si>
  <si>
    <t>General testing (ULISB)</t>
  </si>
  <si>
    <t>Inclusive testing and piloting + MEETING 5 (UNIBO)</t>
  </si>
  <si>
    <t>MEETING 5 IN BOLOGNA (TRAVELS)</t>
  </si>
  <si>
    <t>MEETING 5 IN BOLOGNA (ORGANISATION)</t>
  </si>
  <si>
    <t>WP4 Teaching Latin in a multilingual perspective</t>
  </si>
  <si>
    <t xml:space="preserve">Comparing syllabuses (UR) </t>
  </si>
  <si>
    <t>Implementation of the Comparative EU Syllabus (USAL)</t>
  </si>
  <si>
    <t>LTT: The multilingual teaching of Latin (UNICATT)</t>
  </si>
  <si>
    <t>Comparative programme for Latin teachers (UNIBO)</t>
  </si>
  <si>
    <t xml:space="preserve">TRAVELS </t>
  </si>
  <si>
    <t>SUBSISTENCE FOR TEACHERS AND STUDENTS</t>
  </si>
  <si>
    <t>ORGANISATION</t>
  </si>
  <si>
    <t xml:space="preserve">IMPLEMENTING E1 - Final WP2 event (USAL) SPAIN </t>
  </si>
  <si>
    <t>WP5 PROMOTING IN-EULALIA</t>
  </si>
  <si>
    <t>IMPLEMENTING E2 - Final WP3 event (UNIBO) ITALY</t>
  </si>
  <si>
    <t xml:space="preserve">IMPLEMENTING E3 - Final WP4 event  (UR) FRANCE </t>
  </si>
  <si>
    <t>PROMOTION AND SUSTEINABILITY (AND FINAL MEETING IN ROUEN)</t>
  </si>
  <si>
    <t>FINAL MEETING TRAVELS</t>
  </si>
  <si>
    <t>FINAL MEETING ORGANISATION</t>
  </si>
  <si>
    <t>00/01/1900</t>
  </si>
  <si>
    <t xml:space="preserve">TITOL </t>
  </si>
  <si>
    <t xml:space="preserve">WP </t>
  </si>
  <si>
    <t>working days academics, researchers, teachers</t>
  </si>
  <si>
    <t>n. units</t>
  </si>
  <si>
    <t xml:space="preserve">MEEETING IN LISBON (n. of participants) </t>
  </si>
  <si>
    <t xml:space="preserve">MEETING IN SALAMANCA  (n. of participants) </t>
  </si>
  <si>
    <t>COOPERATIVE LEARNING EXPERIENCE &amp; MEETING 2   (ULISB)</t>
  </si>
  <si>
    <t>STAFF COST (working days academics, researchers, teachers)</t>
  </si>
  <si>
    <t>ULISB</t>
  </si>
  <si>
    <t>PRODUCING A MULTILINGUA LEXICON (UR)</t>
  </si>
  <si>
    <t>UCATT</t>
  </si>
  <si>
    <t>MEETING 5 IN BOLOGNA (N. PARTICIPANTS)</t>
  </si>
  <si>
    <t>n. of units</t>
  </si>
  <si>
    <t>EVENT ORGANISATION:  catering, renting, equipments, etc.</t>
  </si>
  <si>
    <t>EVENT ORGANISATION: invited speakers  (non partner)</t>
  </si>
  <si>
    <t xml:space="preserve">FINAL MEETING  (n. of participants) in ROUEN </t>
  </si>
  <si>
    <t>BENEFICIARY
GRANT</t>
  </si>
  <si>
    <t>BENEFICIARY GRANT</t>
  </si>
  <si>
    <t xml:space="preserve">TOTAL </t>
  </si>
  <si>
    <t xml:space="preserve">TOTAL
GRANT 
ACTIVITY 
 </t>
  </si>
  <si>
    <t xml:space="preserve">BUILDING A MULTILINGUAL AND VISUAL LATIN LEXICON </t>
  </si>
  <si>
    <t>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</si>
</sst>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_-;\-* #,##0_-;_-* &quot;-&quot;??_-;_-@_-"/>
    <numFmt numFmtId="165" formatCode="#,##0.00\ &quot;€&quot;"/>
  </numFmts>
  <fonts count="1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Calibri"/>
      <family val="2"/>
    </font>
    <font>
      <sz val="9"/>
      <color theme="1"/>
      <name val="Aptos Narrow"/>
      <family val="2"/>
      <scheme val="minor"/>
    </font>
    <font>
      <b/>
      <sz val="9"/>
      <color theme="1"/>
      <name val="Calibri"/>
      <family val="2"/>
    </font>
    <font>
      <sz val="11"/>
      <color theme="0" tint="-0.499984740745262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scheme val="minor"/>
    </font>
    <font>
      <b/>
      <sz val="12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0" tint="-0.499984740745262"/>
      <name val="Aptos Narrow"/>
      <scheme val="minor"/>
    </font>
    <font>
      <b/>
      <sz val="11"/>
      <color rgb="FFFF0000"/>
      <name val="Aptos Narrow"/>
      <scheme val="minor"/>
    </font>
    <font>
      <sz val="11"/>
      <color theme="0" tint="-0.249977111117893"/>
      <name val="Aptos Narrow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3">
    <xf numFmtId="0" fontId="0" fillId="0" borderId="0" xfId="0"/>
    <xf numFmtId="0" fontId="4" fillId="2" borderId="2" xfId="0" applyFont="1" applyFill="1" applyBorder="1" applyAlignment="1">
      <alignment horizontal="left" vertical="center"/>
    </xf>
    <xf numFmtId="49" fontId="5" fillId="4" borderId="8" xfId="0" applyNumberFormat="1" applyFont="1" applyFill="1" applyBorder="1" applyAlignment="1">
      <alignment horizontal="justify" vertical="justify"/>
    </xf>
    <xf numFmtId="49" fontId="5" fillId="4" borderId="9" xfId="0" applyNumberFormat="1" applyFont="1" applyFill="1" applyBorder="1" applyAlignment="1">
      <alignment horizontal="justify" vertical="justify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165" fontId="0" fillId="2" borderId="23" xfId="0" applyNumberFormat="1" applyFill="1" applyBorder="1"/>
    <xf numFmtId="165" fontId="0" fillId="2" borderId="2" xfId="0" applyNumberFormat="1" applyFill="1" applyBorder="1"/>
    <xf numFmtId="0" fontId="0" fillId="2" borderId="23" xfId="0" applyFill="1" applyBorder="1"/>
    <xf numFmtId="0" fontId="0" fillId="2" borderId="4" xfId="0" applyFill="1" applyBorder="1"/>
    <xf numFmtId="0" fontId="0" fillId="5" borderId="20" xfId="0" applyFill="1" applyBorder="1"/>
    <xf numFmtId="0" fontId="0" fillId="2" borderId="21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6" borderId="20" xfId="0" applyFill="1" applyBorder="1"/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7" borderId="27" xfId="0" applyFill="1" applyBorder="1"/>
    <xf numFmtId="0" fontId="0" fillId="2" borderId="28" xfId="0" applyFill="1" applyBorder="1" applyAlignment="1">
      <alignment horizontal="center"/>
    </xf>
    <xf numFmtId="0" fontId="0" fillId="7" borderId="29" xfId="0" applyFill="1" applyBorder="1"/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8" borderId="1" xfId="0" applyFill="1" applyBorder="1"/>
    <xf numFmtId="0" fontId="0" fillId="8" borderId="32" xfId="0" applyFill="1" applyBorder="1"/>
    <xf numFmtId="0" fontId="0" fillId="8" borderId="3" xfId="0" applyFill="1" applyBorder="1"/>
    <xf numFmtId="0" fontId="0" fillId="2" borderId="2" xfId="0" applyFill="1" applyBorder="1"/>
    <xf numFmtId="0" fontId="0" fillId="2" borderId="29" xfId="0" applyFill="1" applyBorder="1"/>
    <xf numFmtId="0" fontId="0" fillId="2" borderId="30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36" xfId="0" applyFill="1" applyBorder="1"/>
    <xf numFmtId="0" fontId="0" fillId="3" borderId="1" xfId="0" applyFill="1" applyBorder="1"/>
    <xf numFmtId="0" fontId="0" fillId="3" borderId="32" xfId="0" applyFill="1" applyBorder="1"/>
    <xf numFmtId="0" fontId="0" fillId="3" borderId="3" xfId="0" applyFill="1" applyBorder="1"/>
    <xf numFmtId="0" fontId="0" fillId="0" borderId="2" xfId="0" applyBorder="1"/>
    <xf numFmtId="44" fontId="0" fillId="0" borderId="0" xfId="1" applyFont="1"/>
    <xf numFmtId="0" fontId="0" fillId="0" borderId="38" xfId="0" applyBorder="1"/>
    <xf numFmtId="0" fontId="0" fillId="2" borderId="0" xfId="0" applyFill="1"/>
    <xf numFmtId="44" fontId="0" fillId="0" borderId="0" xfId="0" applyNumberFormat="1"/>
    <xf numFmtId="44" fontId="0" fillId="9" borderId="0" xfId="1" applyFont="1" applyFill="1"/>
    <xf numFmtId="44" fontId="0" fillId="0" borderId="2" xfId="1" applyFont="1" applyBorder="1"/>
    <xf numFmtId="0" fontId="3" fillId="2" borderId="2" xfId="0" applyFont="1" applyFill="1" applyBorder="1"/>
    <xf numFmtId="44" fontId="0" fillId="2" borderId="0" xfId="0" applyNumberFormat="1" applyFill="1"/>
    <xf numFmtId="0" fontId="3" fillId="0" borderId="2" xfId="0" applyFont="1" applyBorder="1"/>
    <xf numFmtId="44" fontId="2" fillId="0" borderId="0" xfId="0" applyNumberFormat="1" applyFont="1"/>
    <xf numFmtId="44" fontId="0" fillId="0" borderId="2" xfId="0" applyNumberFormat="1" applyBorder="1"/>
    <xf numFmtId="44" fontId="0" fillId="2" borderId="2" xfId="0" applyNumberFormat="1" applyFill="1" applyBorder="1"/>
    <xf numFmtId="0" fontId="3" fillId="0" borderId="38" xfId="0" applyFont="1" applyBorder="1"/>
    <xf numFmtId="0" fontId="0" fillId="10" borderId="0" xfId="0" applyFill="1"/>
    <xf numFmtId="0" fontId="0" fillId="10" borderId="2" xfId="0" applyFill="1" applyBorder="1"/>
    <xf numFmtId="44" fontId="0" fillId="10" borderId="2" xfId="1" applyFont="1" applyFill="1" applyBorder="1"/>
    <xf numFmtId="0" fontId="7" fillId="0" borderId="0" xfId="0" applyFont="1"/>
    <xf numFmtId="44" fontId="7" fillId="0" borderId="0" xfId="0" applyNumberFormat="1" applyFont="1"/>
    <xf numFmtId="0" fontId="8" fillId="10" borderId="2" xfId="0" applyFont="1" applyFill="1" applyBorder="1"/>
    <xf numFmtId="44" fontId="0" fillId="2" borderId="0" xfId="1" applyFont="1" applyFill="1"/>
    <xf numFmtId="44" fontId="0" fillId="2" borderId="2" xfId="1" applyFont="1" applyFill="1" applyBorder="1"/>
    <xf numFmtId="0" fontId="0" fillId="11" borderId="2" xfId="0" applyFill="1" applyBorder="1"/>
    <xf numFmtId="0" fontId="0" fillId="11" borderId="0" xfId="0" applyFill="1"/>
    <xf numFmtId="44" fontId="0" fillId="10" borderId="2" xfId="0" applyNumberFormat="1" applyFill="1" applyBorder="1"/>
    <xf numFmtId="0" fontId="0" fillId="0" borderId="39" xfId="0" applyBorder="1"/>
    <xf numFmtId="14" fontId="3" fillId="2" borderId="2" xfId="0" applyNumberFormat="1" applyFont="1" applyFill="1" applyBorder="1"/>
    <xf numFmtId="0" fontId="3" fillId="0" borderId="3" xfId="0" applyFont="1" applyBorder="1"/>
    <xf numFmtId="44" fontId="3" fillId="2" borderId="2" xfId="0" applyNumberFormat="1" applyFont="1" applyFill="1" applyBorder="1"/>
    <xf numFmtId="0" fontId="3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6" fillId="10" borderId="2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14" fontId="0" fillId="2" borderId="2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4" fontId="3" fillId="0" borderId="3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/>
    </xf>
    <xf numFmtId="44" fontId="7" fillId="2" borderId="0" xfId="1" applyFont="1" applyFill="1"/>
    <xf numFmtId="44" fontId="9" fillId="0" borderId="2" xfId="0" applyNumberFormat="1" applyFont="1" applyBorder="1"/>
    <xf numFmtId="44" fontId="9" fillId="2" borderId="2" xfId="0" applyNumberFormat="1" applyFont="1" applyFill="1" applyBorder="1"/>
    <xf numFmtId="44" fontId="3" fillId="0" borderId="2" xfId="0" applyNumberFormat="1" applyFont="1" applyBorder="1"/>
    <xf numFmtId="164" fontId="5" fillId="12" borderId="3" xfId="0" applyNumberFormat="1" applyFont="1" applyFill="1" applyBorder="1" applyAlignment="1">
      <alignment horizontal="center" vertical="center" wrapText="1"/>
    </xf>
    <xf numFmtId="164" fontId="5" fillId="12" borderId="2" xfId="0" applyNumberFormat="1" applyFont="1" applyFill="1" applyBorder="1" applyAlignment="1">
      <alignment horizontal="center" vertical="center" wrapText="1"/>
    </xf>
    <xf numFmtId="0" fontId="0" fillId="12" borderId="2" xfId="0" applyFill="1" applyBorder="1"/>
    <xf numFmtId="164" fontId="5" fillId="10" borderId="3" xfId="0" applyNumberFormat="1" applyFont="1" applyFill="1" applyBorder="1" applyAlignment="1">
      <alignment horizontal="center" vertical="center" wrapText="1"/>
    </xf>
    <xf numFmtId="164" fontId="5" fillId="10" borderId="2" xfId="0" applyNumberFormat="1" applyFont="1" applyFill="1" applyBorder="1" applyAlignment="1">
      <alignment horizontal="center" vertical="center" wrapText="1"/>
    </xf>
    <xf numFmtId="44" fontId="5" fillId="10" borderId="4" xfId="1" applyFont="1" applyFill="1" applyBorder="1" applyAlignment="1">
      <alignment horizontal="center" vertical="center" wrapText="1"/>
    </xf>
    <xf numFmtId="164" fontId="5" fillId="13" borderId="3" xfId="0" applyNumberFormat="1" applyFont="1" applyFill="1" applyBorder="1" applyAlignment="1">
      <alignment horizontal="center" vertical="center" wrapText="1"/>
    </xf>
    <xf numFmtId="164" fontId="5" fillId="13" borderId="2" xfId="0" applyNumberFormat="1" applyFont="1" applyFill="1" applyBorder="1" applyAlignment="1">
      <alignment horizontal="center" vertical="center" wrapText="1"/>
    </xf>
    <xf numFmtId="44" fontId="5" fillId="13" borderId="4" xfId="1" applyFont="1" applyFill="1" applyBorder="1" applyAlignment="1">
      <alignment horizontal="center" vertical="center" wrapText="1"/>
    </xf>
    <xf numFmtId="0" fontId="0" fillId="13" borderId="2" xfId="0" applyFill="1" applyBorder="1"/>
    <xf numFmtId="44" fontId="0" fillId="13" borderId="2" xfId="1" applyFont="1" applyFill="1" applyBorder="1"/>
    <xf numFmtId="164" fontId="5" fillId="4" borderId="3" xfId="0" applyNumberFormat="1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44" fontId="5" fillId="4" borderId="4" xfId="1" applyFont="1" applyFill="1" applyBorder="1" applyAlignment="1">
      <alignment horizontal="center" vertical="center" wrapText="1"/>
    </xf>
    <xf numFmtId="0" fontId="0" fillId="4" borderId="2" xfId="0" applyFill="1" applyBorder="1"/>
    <xf numFmtId="44" fontId="0" fillId="4" borderId="2" xfId="1" applyFont="1" applyFill="1" applyBorder="1"/>
    <xf numFmtId="164" fontId="5" fillId="14" borderId="3" xfId="0" applyNumberFormat="1" applyFont="1" applyFill="1" applyBorder="1" applyAlignment="1">
      <alignment horizontal="center" vertical="center" wrapText="1"/>
    </xf>
    <xf numFmtId="164" fontId="5" fillId="14" borderId="2" xfId="0" applyNumberFormat="1" applyFont="1" applyFill="1" applyBorder="1" applyAlignment="1">
      <alignment horizontal="center" vertical="center" wrapText="1"/>
    </xf>
    <xf numFmtId="44" fontId="5" fillId="14" borderId="4" xfId="1" applyFont="1" applyFill="1" applyBorder="1" applyAlignment="1">
      <alignment horizontal="center" vertical="center" wrapText="1"/>
    </xf>
    <xf numFmtId="0" fontId="0" fillId="14" borderId="2" xfId="0" applyFill="1" applyBorder="1"/>
    <xf numFmtId="44" fontId="0" fillId="14" borderId="2" xfId="1" applyFont="1" applyFill="1" applyBorder="1"/>
    <xf numFmtId="0" fontId="0" fillId="9" borderId="2" xfId="0" applyFill="1" applyBorder="1"/>
    <xf numFmtId="44" fontId="0" fillId="9" borderId="1" xfId="1" applyFont="1" applyFill="1" applyBorder="1"/>
    <xf numFmtId="0" fontId="7" fillId="9" borderId="0" xfId="0" applyFont="1" applyFill="1"/>
    <xf numFmtId="0" fontId="0" fillId="9" borderId="0" xfId="0" applyFill="1"/>
    <xf numFmtId="0" fontId="7" fillId="2" borderId="0" xfId="0" applyFont="1" applyFill="1"/>
    <xf numFmtId="0" fontId="0" fillId="2" borderId="38" xfId="0" applyFill="1" applyBorder="1"/>
    <xf numFmtId="164" fontId="5" fillId="15" borderId="2" xfId="0" applyNumberFormat="1" applyFont="1" applyFill="1" applyBorder="1" applyAlignment="1">
      <alignment horizontal="center" vertical="center" wrapText="1"/>
    </xf>
    <xf numFmtId="0" fontId="0" fillId="15" borderId="2" xfId="0" applyFill="1" applyBorder="1"/>
    <xf numFmtId="44" fontId="0" fillId="15" borderId="2" xfId="1" applyFont="1" applyFill="1" applyBorder="1"/>
    <xf numFmtId="44" fontId="0" fillId="9" borderId="2" xfId="1" applyFont="1" applyFill="1" applyBorder="1"/>
    <xf numFmtId="0" fontId="0" fillId="0" borderId="2" xfId="0" applyFont="1" applyBorder="1"/>
    <xf numFmtId="0" fontId="0" fillId="2" borderId="2" xfId="0" applyFont="1" applyFill="1" applyBorder="1"/>
    <xf numFmtId="0" fontId="11" fillId="2" borderId="2" xfId="0" applyFont="1" applyFill="1" applyBorder="1"/>
    <xf numFmtId="14" fontId="11" fillId="2" borderId="2" xfId="0" applyNumberFormat="1" applyFont="1" applyFill="1" applyBorder="1"/>
    <xf numFmtId="14" fontId="0" fillId="2" borderId="2" xfId="1" applyNumberFormat="1" applyFon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/>
    </xf>
    <xf numFmtId="0" fontId="0" fillId="2" borderId="0" xfId="0" applyFont="1" applyFill="1"/>
    <xf numFmtId="44" fontId="0" fillId="2" borderId="2" xfId="1" applyFont="1" applyFill="1" applyBorder="1" applyAlignment="1"/>
    <xf numFmtId="44" fontId="0" fillId="2" borderId="2" xfId="0" applyNumberFormat="1" applyFont="1" applyFill="1" applyBorder="1"/>
    <xf numFmtId="0" fontId="0" fillId="0" borderId="0" xfId="0" applyFont="1"/>
    <xf numFmtId="164" fontId="0" fillId="15" borderId="2" xfId="0" applyNumberFormat="1" applyFont="1" applyFill="1" applyBorder="1" applyAlignment="1">
      <alignment vertical="center" wrapText="1"/>
    </xf>
    <xf numFmtId="44" fontId="0" fillId="15" borderId="2" xfId="1" applyFont="1" applyFill="1" applyBorder="1" applyAlignment="1">
      <alignment vertical="center" wrapText="1"/>
    </xf>
    <xf numFmtId="44" fontId="0" fillId="10" borderId="2" xfId="1" applyFont="1" applyFill="1" applyBorder="1" applyAlignment="1">
      <alignment vertical="center" wrapText="1"/>
    </xf>
    <xf numFmtId="44" fontId="0" fillId="13" borderId="2" xfId="1" applyFont="1" applyFill="1" applyBorder="1" applyAlignment="1">
      <alignment vertical="center" wrapText="1"/>
    </xf>
    <xf numFmtId="164" fontId="0" fillId="13" borderId="2" xfId="0" applyNumberFormat="1" applyFont="1" applyFill="1" applyBorder="1" applyAlignment="1">
      <alignment vertical="center" wrapText="1"/>
    </xf>
    <xf numFmtId="44" fontId="0" fillId="4" borderId="2" xfId="1" applyFont="1" applyFill="1" applyBorder="1" applyAlignment="1">
      <alignment vertical="center" wrapText="1"/>
    </xf>
    <xf numFmtId="164" fontId="0" fillId="4" borderId="2" xfId="0" applyNumberFormat="1" applyFont="1" applyFill="1" applyBorder="1" applyAlignment="1">
      <alignment vertical="center" wrapText="1"/>
    </xf>
    <xf numFmtId="44" fontId="0" fillId="14" borderId="2" xfId="1" applyFont="1" applyFill="1" applyBorder="1" applyAlignment="1">
      <alignment vertical="center" wrapText="1"/>
    </xf>
    <xf numFmtId="44" fontId="0" fillId="9" borderId="2" xfId="1" applyFont="1" applyFill="1" applyBorder="1" applyAlignment="1">
      <alignment vertical="center" wrapText="1"/>
    </xf>
    <xf numFmtId="0" fontId="0" fillId="15" borderId="2" xfId="0" applyFont="1" applyFill="1" applyBorder="1" applyAlignment="1"/>
    <xf numFmtId="44" fontId="0" fillId="15" borderId="2" xfId="1" applyFont="1" applyFill="1" applyBorder="1" applyAlignment="1"/>
    <xf numFmtId="1" fontId="0" fillId="10" borderId="2" xfId="1" applyNumberFormat="1" applyFont="1" applyFill="1" applyBorder="1" applyAlignment="1">
      <alignment vertical="center" wrapText="1"/>
    </xf>
    <xf numFmtId="1" fontId="0" fillId="13" borderId="2" xfId="1" applyNumberFormat="1" applyFont="1" applyFill="1" applyBorder="1" applyAlignment="1">
      <alignment vertical="center" wrapText="1"/>
    </xf>
    <xf numFmtId="0" fontId="0" fillId="13" borderId="2" xfId="0" applyFont="1" applyFill="1" applyBorder="1" applyAlignment="1"/>
    <xf numFmtId="44" fontId="0" fillId="13" borderId="2" xfId="1" applyFont="1" applyFill="1" applyBorder="1" applyAlignment="1"/>
    <xf numFmtId="1" fontId="0" fillId="4" borderId="2" xfId="1" applyNumberFormat="1" applyFont="1" applyFill="1" applyBorder="1" applyAlignment="1">
      <alignment vertical="center" wrapText="1"/>
    </xf>
    <xf numFmtId="0" fontId="0" fillId="4" borderId="2" xfId="0" applyFont="1" applyFill="1" applyBorder="1" applyAlignment="1"/>
    <xf numFmtId="44" fontId="0" fillId="4" borderId="2" xfId="1" applyFont="1" applyFill="1" applyBorder="1" applyAlignment="1"/>
    <xf numFmtId="1" fontId="0" fillId="14" borderId="2" xfId="1" applyNumberFormat="1" applyFont="1" applyFill="1" applyBorder="1" applyAlignment="1">
      <alignment vertical="center" wrapText="1"/>
    </xf>
    <xf numFmtId="1" fontId="0" fillId="9" borderId="2" xfId="1" applyNumberFormat="1" applyFont="1" applyFill="1" applyBorder="1" applyAlignment="1">
      <alignment vertical="center" wrapText="1"/>
    </xf>
    <xf numFmtId="0" fontId="0" fillId="14" borderId="2" xfId="0" applyFont="1" applyFill="1" applyBorder="1" applyAlignment="1"/>
    <xf numFmtId="44" fontId="0" fillId="14" borderId="2" xfId="1" applyFont="1" applyFill="1" applyBorder="1" applyAlignment="1"/>
    <xf numFmtId="0" fontId="0" fillId="10" borderId="2" xfId="0" applyFont="1" applyFill="1" applyBorder="1" applyAlignment="1"/>
    <xf numFmtId="44" fontId="0" fillId="10" borderId="2" xfId="1" applyFont="1" applyFill="1" applyBorder="1" applyAlignment="1"/>
    <xf numFmtId="0" fontId="0" fillId="9" borderId="2" xfId="0" applyFont="1" applyFill="1" applyBorder="1" applyAlignment="1"/>
    <xf numFmtId="44" fontId="0" fillId="9" borderId="2" xfId="1" applyFont="1" applyFill="1" applyBorder="1" applyAlignment="1"/>
    <xf numFmtId="1" fontId="0" fillId="14" borderId="2" xfId="1" applyNumberFormat="1" applyFont="1" applyFill="1" applyBorder="1" applyAlignment="1"/>
    <xf numFmtId="0" fontId="11" fillId="0" borderId="2" xfId="0" applyFont="1" applyBorder="1" applyAlignment="1">
      <alignment vertical="center" wrapText="1"/>
    </xf>
    <xf numFmtId="44" fontId="2" fillId="2" borderId="0" xfId="0" applyNumberFormat="1" applyFont="1" applyFill="1"/>
    <xf numFmtId="0" fontId="3" fillId="2" borderId="0" xfId="0" applyFont="1" applyFill="1" applyAlignment="1">
      <alignment horizontal="center"/>
    </xf>
    <xf numFmtId="164" fontId="5" fillId="15" borderId="3" xfId="0" applyNumberFormat="1" applyFont="1" applyFill="1" applyBorder="1" applyAlignment="1">
      <alignment horizontal="center" vertical="center" wrapText="1"/>
    </xf>
    <xf numFmtId="44" fontId="5" fillId="15" borderId="4" xfId="1" applyFont="1" applyFill="1" applyBorder="1" applyAlignment="1">
      <alignment horizontal="center" vertical="center" wrapText="1"/>
    </xf>
    <xf numFmtId="0" fontId="0" fillId="15" borderId="0" xfId="0" applyFill="1"/>
    <xf numFmtId="44" fontId="0" fillId="15" borderId="0" xfId="1" applyFont="1" applyFill="1" applyBorder="1"/>
    <xf numFmtId="0" fontId="0" fillId="15" borderId="1" xfId="0" applyFill="1" applyBorder="1"/>
    <xf numFmtId="0" fontId="7" fillId="10" borderId="2" xfId="0" applyFont="1" applyFill="1" applyBorder="1"/>
    <xf numFmtId="0" fontId="8" fillId="10" borderId="0" xfId="0" applyFont="1" applyFill="1"/>
    <xf numFmtId="44" fontId="0" fillId="10" borderId="0" xfId="1" applyFont="1" applyFill="1" applyBorder="1"/>
    <xf numFmtId="0" fontId="0" fillId="13" borderId="0" xfId="0" applyFill="1"/>
    <xf numFmtId="44" fontId="0" fillId="13" borderId="0" xfId="1" applyFont="1" applyFill="1" applyBorder="1"/>
    <xf numFmtId="0" fontId="0" fillId="4" borderId="0" xfId="0" applyFill="1"/>
    <xf numFmtId="44" fontId="0" fillId="4" borderId="0" xfId="1" applyFont="1" applyFill="1" applyBorder="1"/>
    <xf numFmtId="0" fontId="0" fillId="14" borderId="0" xfId="0" applyFill="1"/>
    <xf numFmtId="44" fontId="0" fillId="14" borderId="0" xfId="1" applyFont="1" applyFill="1" applyBorder="1"/>
    <xf numFmtId="0" fontId="0" fillId="12" borderId="0" xfId="0" applyFill="1"/>
    <xf numFmtId="44" fontId="0" fillId="12" borderId="0" xfId="1" applyFont="1" applyFill="1" applyBorder="1"/>
    <xf numFmtId="0" fontId="3" fillId="2" borderId="0" xfId="0" applyFont="1" applyFill="1"/>
    <xf numFmtId="44" fontId="3" fillId="12" borderId="0" xfId="1" applyFont="1" applyFill="1"/>
    <xf numFmtId="44" fontId="5" fillId="12" borderId="1" xfId="1" applyFont="1" applyFill="1" applyBorder="1" applyAlignment="1">
      <alignment horizontal="center" vertical="center" wrapText="1"/>
    </xf>
    <xf numFmtId="44" fontId="0" fillId="12" borderId="1" xfId="1" applyFont="1" applyFill="1" applyBorder="1"/>
    <xf numFmtId="0" fontId="0" fillId="12" borderId="1" xfId="0" applyFill="1" applyBorder="1"/>
    <xf numFmtId="44" fontId="3" fillId="2" borderId="2" xfId="1" applyFont="1" applyFill="1" applyBorder="1"/>
    <xf numFmtId="44" fontId="11" fillId="2" borderId="2" xfId="0" applyNumberFormat="1" applyFont="1" applyFill="1" applyBorder="1"/>
    <xf numFmtId="14" fontId="0" fillId="0" borderId="2" xfId="0" applyNumberFormat="1" applyBorder="1" applyAlignment="1">
      <alignment horizontal="center"/>
    </xf>
    <xf numFmtId="44" fontId="0" fillId="11" borderId="2" xfId="0" applyNumberFormat="1" applyFill="1" applyBorder="1"/>
    <xf numFmtId="0" fontId="7" fillId="15" borderId="0" xfId="0" applyFont="1" applyFill="1"/>
    <xf numFmtId="44" fontId="0" fillId="15" borderId="0" xfId="1" applyFont="1" applyFill="1"/>
    <xf numFmtId="0" fontId="7" fillId="10" borderId="0" xfId="0" applyFont="1" applyFill="1"/>
    <xf numFmtId="44" fontId="0" fillId="10" borderId="0" xfId="1" applyFont="1" applyFill="1"/>
    <xf numFmtId="0" fontId="7" fillId="13" borderId="0" xfId="0" applyFont="1" applyFill="1"/>
    <xf numFmtId="44" fontId="0" fillId="13" borderId="0" xfId="1" applyFont="1" applyFill="1"/>
    <xf numFmtId="0" fontId="7" fillId="4" borderId="0" xfId="0" applyFont="1" applyFill="1"/>
    <xf numFmtId="44" fontId="0" fillId="4" borderId="0" xfId="1" applyFont="1" applyFill="1"/>
    <xf numFmtId="0" fontId="7" fillId="14" borderId="0" xfId="0" applyFont="1" applyFill="1"/>
    <xf numFmtId="44" fontId="0" fillId="14" borderId="0" xfId="1" applyFont="1" applyFill="1"/>
    <xf numFmtId="0" fontId="3" fillId="0" borderId="0" xfId="0" applyFont="1"/>
    <xf numFmtId="0" fontId="4" fillId="9" borderId="2" xfId="0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center" vertical="center"/>
    </xf>
    <xf numFmtId="0" fontId="12" fillId="15" borderId="2" xfId="0" applyFont="1" applyFill="1" applyBorder="1" applyAlignment="1">
      <alignment horizontal="left" vertical="center"/>
    </xf>
    <xf numFmtId="0" fontId="4" fillId="15" borderId="2" xfId="0" applyFont="1" applyFill="1" applyBorder="1" applyAlignment="1">
      <alignment horizontal="left" vertical="center"/>
    </xf>
    <xf numFmtId="0" fontId="12" fillId="10" borderId="2" xfId="0" applyFont="1" applyFill="1" applyBorder="1" applyAlignment="1">
      <alignment horizontal="left" vertical="center"/>
    </xf>
    <xf numFmtId="0" fontId="12" fillId="14" borderId="2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/>
    <xf numFmtId="0" fontId="13" fillId="2" borderId="2" xfId="0" applyFont="1" applyFill="1" applyBorder="1" applyAlignment="1"/>
    <xf numFmtId="0" fontId="9" fillId="2" borderId="2" xfId="0" applyFont="1" applyFill="1" applyBorder="1" applyAlignment="1"/>
    <xf numFmtId="44" fontId="9" fillId="2" borderId="2" xfId="1" applyFont="1" applyFill="1" applyBorder="1" applyAlignment="1"/>
    <xf numFmtId="0" fontId="13" fillId="0" borderId="2" xfId="0" applyFont="1" applyBorder="1" applyAlignment="1"/>
    <xf numFmtId="0" fontId="9" fillId="0" borderId="2" xfId="0" applyFont="1" applyBorder="1" applyAlignment="1"/>
    <xf numFmtId="44" fontId="9" fillId="10" borderId="2" xfId="1" applyFont="1" applyFill="1" applyBorder="1" applyAlignment="1"/>
    <xf numFmtId="44" fontId="9" fillId="13" borderId="2" xfId="1" applyFont="1" applyFill="1" applyBorder="1" applyAlignment="1"/>
    <xf numFmtId="44" fontId="9" fillId="4" borderId="2" xfId="1" applyFont="1" applyFill="1" applyBorder="1" applyAlignment="1"/>
    <xf numFmtId="44" fontId="9" fillId="14" borderId="2" xfId="1" applyFont="1" applyFill="1" applyBorder="1" applyAlignment="1"/>
    <xf numFmtId="0" fontId="9" fillId="9" borderId="2" xfId="0" applyFont="1" applyFill="1" applyBorder="1" applyAlignment="1"/>
    <xf numFmtId="44" fontId="9" fillId="9" borderId="2" xfId="1" applyFont="1" applyFill="1" applyBorder="1" applyAlignment="1"/>
    <xf numFmtId="44" fontId="14" fillId="0" borderId="2" xfId="0" applyNumberFormat="1" applyFont="1" applyBorder="1"/>
    <xf numFmtId="0" fontId="9" fillId="0" borderId="0" xfId="0" applyFont="1"/>
    <xf numFmtId="164" fontId="5" fillId="9" borderId="3" xfId="0" applyNumberFormat="1" applyFont="1" applyFill="1" applyBorder="1" applyAlignment="1">
      <alignment horizontal="center" vertical="center" wrapText="1"/>
    </xf>
    <xf numFmtId="164" fontId="5" fillId="9" borderId="2" xfId="0" applyNumberFormat="1" applyFont="1" applyFill="1" applyBorder="1" applyAlignment="1">
      <alignment horizontal="center" vertical="center" wrapText="1"/>
    </xf>
    <xf numFmtId="44" fontId="5" fillId="9" borderId="1" xfId="1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/>
    </xf>
    <xf numFmtId="0" fontId="9" fillId="2" borderId="2" xfId="0" applyFont="1" applyFill="1" applyBorder="1"/>
    <xf numFmtId="0" fontId="9" fillId="15" borderId="2" xfId="0" applyFont="1" applyFill="1" applyBorder="1"/>
    <xf numFmtId="44" fontId="9" fillId="15" borderId="2" xfId="1" applyFont="1" applyFill="1" applyBorder="1"/>
    <xf numFmtId="0" fontId="9" fillId="10" borderId="2" xfId="0" applyFont="1" applyFill="1" applyBorder="1"/>
    <xf numFmtId="44" fontId="9" fillId="10" borderId="2" xfId="1" applyFont="1" applyFill="1" applyBorder="1"/>
    <xf numFmtId="0" fontId="9" fillId="13" borderId="2" xfId="0" applyFont="1" applyFill="1" applyBorder="1"/>
    <xf numFmtId="44" fontId="9" fillId="13" borderId="2" xfId="1" applyFont="1" applyFill="1" applyBorder="1"/>
    <xf numFmtId="0" fontId="9" fillId="4" borderId="2" xfId="0" applyFont="1" applyFill="1" applyBorder="1"/>
    <xf numFmtId="44" fontId="9" fillId="4" borderId="2" xfId="1" applyFont="1" applyFill="1" applyBorder="1"/>
    <xf numFmtId="0" fontId="9" fillId="14" borderId="2" xfId="0" applyFont="1" applyFill="1" applyBorder="1"/>
    <xf numFmtId="44" fontId="9" fillId="14" borderId="2" xfId="1" applyFont="1" applyFill="1" applyBorder="1"/>
    <xf numFmtId="0" fontId="9" fillId="9" borderId="2" xfId="0" applyFont="1" applyFill="1" applyBorder="1"/>
    <xf numFmtId="44" fontId="9" fillId="9" borderId="2" xfId="1" applyFont="1" applyFill="1" applyBorder="1"/>
    <xf numFmtId="0" fontId="3" fillId="0" borderId="2" xfId="0" applyFont="1" applyBorder="1" applyAlignment="1">
      <alignment horizontal="center"/>
    </xf>
    <xf numFmtId="164" fontId="0" fillId="9" borderId="1" xfId="0" applyNumberFormat="1" applyFont="1" applyFill="1" applyBorder="1" applyAlignment="1">
      <alignment horizontal="center" vertical="center"/>
    </xf>
    <xf numFmtId="164" fontId="0" fillId="9" borderId="32" xfId="0" applyNumberFormat="1" applyFont="1" applyFill="1" applyBorder="1" applyAlignment="1">
      <alignment horizontal="center" vertical="center"/>
    </xf>
    <xf numFmtId="164" fontId="0" fillId="9" borderId="3" xfId="0" applyNumberFormat="1" applyFont="1" applyFill="1" applyBorder="1" applyAlignment="1">
      <alignment horizontal="center" vertical="center"/>
    </xf>
    <xf numFmtId="164" fontId="0" fillId="15" borderId="2" xfId="0" applyNumberFormat="1" applyFont="1" applyFill="1" applyBorder="1" applyAlignment="1">
      <alignment horizontal="center" vertical="center"/>
    </xf>
    <xf numFmtId="164" fontId="0" fillId="10" borderId="2" xfId="0" applyNumberFormat="1" applyFont="1" applyFill="1" applyBorder="1" applyAlignment="1">
      <alignment horizontal="center" vertical="center"/>
    </xf>
    <xf numFmtId="164" fontId="0" fillId="13" borderId="2" xfId="0" applyNumberFormat="1" applyFont="1" applyFill="1" applyBorder="1" applyAlignment="1">
      <alignment horizontal="center" vertical="center"/>
    </xf>
    <xf numFmtId="164" fontId="0" fillId="14" borderId="2" xfId="0" applyNumberFormat="1" applyFont="1" applyFill="1" applyBorder="1" applyAlignment="1">
      <alignment horizontal="center" vertical="center"/>
    </xf>
    <xf numFmtId="164" fontId="3" fillId="12" borderId="2" xfId="0" applyNumberFormat="1" applyFont="1" applyFill="1" applyBorder="1" applyAlignment="1">
      <alignment horizontal="center" vertical="center"/>
    </xf>
    <xf numFmtId="164" fontId="3" fillId="12" borderId="1" xfId="0" applyNumberFormat="1" applyFont="1" applyFill="1" applyBorder="1" applyAlignment="1">
      <alignment horizontal="center" vertical="center"/>
    </xf>
    <xf numFmtId="164" fontId="3" fillId="15" borderId="2" xfId="0" applyNumberFormat="1" applyFont="1" applyFill="1" applyBorder="1" applyAlignment="1">
      <alignment horizontal="center" vertical="center"/>
    </xf>
    <xf numFmtId="164" fontId="3" fillId="10" borderId="2" xfId="0" applyNumberFormat="1" applyFont="1" applyFill="1" applyBorder="1" applyAlignment="1">
      <alignment horizontal="center" vertical="center"/>
    </xf>
    <xf numFmtId="164" fontId="3" fillId="13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164" fontId="3" fillId="14" borderId="2" xfId="0" applyNumberFormat="1" applyFont="1" applyFill="1" applyBorder="1" applyAlignment="1">
      <alignment horizontal="center" vertical="center"/>
    </xf>
    <xf numFmtId="164" fontId="3" fillId="9" borderId="2" xfId="0" applyNumberFormat="1" applyFont="1" applyFill="1" applyBorder="1" applyAlignment="1">
      <alignment horizontal="center" vertical="center"/>
    </xf>
    <xf numFmtId="164" fontId="3" fillId="9" borderId="1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0" fillId="16" borderId="0" xfId="0" applyFill="1"/>
    <xf numFmtId="0" fontId="0" fillId="17" borderId="0" xfId="0" applyFill="1"/>
    <xf numFmtId="44" fontId="15" fillId="0" borderId="0" xfId="0" applyNumberFormat="1" applyFont="1"/>
    <xf numFmtId="44" fontId="15" fillId="2" borderId="0" xfId="0" applyNumberFormat="1" applyFont="1" applyFill="1"/>
  </cellXfs>
  <cellStyles count="2">
    <cellStyle name="Normale" xfId="0" builtinId="0"/>
    <cellStyle name="Valuta" xfId="1" builtinId="4"/>
  </cellStyles>
  <dxfs count="17"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  <dxf>
      <fill>
        <patternFill>
          <bgColor theme="4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uncars\AppData\Local\Microsoft\Windows\Temporary%20Internet%20Files\Content.Outlook\D3WLMVXJ\MOCK_KA2_SP\MOCK_PROPOSAL_KA2_CROSS_SECTORAL\LLP_BEST_PRACTICES_KA2_KA3\KA2_LEARNIT\543305-budg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Programmi%20UE\ERASMUS_2021-2027\05_KA2_Innovation\Alliances%20for%20Innovation\2021%20Applications\0_Template%20documenti%20call\Tpl_Detailed%20Budget%20Table%20(ERASMUS%20LSII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Timetable (LLP &amp; Third)"/>
      <sheetName val="2. Staff (LLP)"/>
      <sheetName val="3. Travel &amp; subsistence (LLP)"/>
      <sheetName val="4. Equipment (LLP)"/>
      <sheetName val="5. Subcontracting (LLP)"/>
      <sheetName val="6. Other (LLP)"/>
      <sheetName val="7. Expenditure &amp; revenue (LLP)"/>
      <sheetName val="8. Staff (Third)"/>
      <sheetName val="9. Travel &amp; subsistence (Third)"/>
      <sheetName val="10. Other (Third)"/>
      <sheetName val="11.Expenditure &amp; revenue(Third)"/>
      <sheetName val="12. Consolidated budget "/>
      <sheetName val="13. Ceilings"/>
      <sheetName val="14. Actions"/>
      <sheetName val="GlobalBudget"/>
    </sheetNames>
    <sheetDataSet>
      <sheetData sheetId="0"/>
      <sheetData sheetId="1">
        <row r="9">
          <cell r="A9" t="str">
            <v>P1</v>
          </cell>
        </row>
        <row r="10">
          <cell r="A10" t="str">
            <v>P2</v>
          </cell>
        </row>
        <row r="11">
          <cell r="A11" t="str">
            <v>P3</v>
          </cell>
        </row>
        <row r="12">
          <cell r="A12" t="str">
            <v>P4</v>
          </cell>
        </row>
        <row r="13">
          <cell r="A13" t="str">
            <v>P5</v>
          </cell>
        </row>
        <row r="14">
          <cell r="A14" t="str">
            <v>P6</v>
          </cell>
        </row>
        <row r="15">
          <cell r="A15" t="str">
            <v>P7</v>
          </cell>
        </row>
        <row r="16">
          <cell r="A16" t="str">
            <v>P8</v>
          </cell>
        </row>
        <row r="17">
          <cell r="A17" t="str">
            <v>P9</v>
          </cell>
        </row>
        <row r="18">
          <cell r="A18" t="str">
            <v>P10</v>
          </cell>
        </row>
        <row r="19">
          <cell r="A19" t="str">
            <v>P11</v>
          </cell>
        </row>
        <row r="20">
          <cell r="A20" t="str">
            <v>P12</v>
          </cell>
        </row>
        <row r="21">
          <cell r="A21" t="str">
            <v>P13</v>
          </cell>
        </row>
        <row r="22">
          <cell r="A22" t="str">
            <v>P14</v>
          </cell>
        </row>
        <row r="23">
          <cell r="A23" t="str">
            <v>P15</v>
          </cell>
        </row>
        <row r="24">
          <cell r="A24" t="str">
            <v>P16</v>
          </cell>
        </row>
        <row r="25">
          <cell r="A25" t="str">
            <v>P17</v>
          </cell>
        </row>
        <row r="26">
          <cell r="A26" t="str">
            <v>P18</v>
          </cell>
        </row>
        <row r="27">
          <cell r="A27" t="str">
            <v>P19</v>
          </cell>
        </row>
        <row r="28">
          <cell r="A28" t="str">
            <v>P20</v>
          </cell>
        </row>
        <row r="29">
          <cell r="A29" t="str">
            <v>P21</v>
          </cell>
        </row>
        <row r="30">
          <cell r="A30" t="str">
            <v>P22</v>
          </cell>
        </row>
        <row r="31">
          <cell r="A31" t="str">
            <v>P23</v>
          </cell>
        </row>
        <row r="32">
          <cell r="A32" t="str">
            <v>P24</v>
          </cell>
        </row>
        <row r="33">
          <cell r="A33" t="str">
            <v>P25</v>
          </cell>
        </row>
        <row r="34">
          <cell r="A34" t="str">
            <v>P26</v>
          </cell>
        </row>
        <row r="35">
          <cell r="A35" t="str">
            <v>P27</v>
          </cell>
        </row>
        <row r="36">
          <cell r="A36" t="str">
            <v>P28</v>
          </cell>
        </row>
        <row r="37">
          <cell r="A37" t="str">
            <v>P29</v>
          </cell>
        </row>
        <row r="38">
          <cell r="A38" t="str">
            <v>P30</v>
          </cell>
        </row>
        <row r="39">
          <cell r="A39" t="str">
            <v>P31</v>
          </cell>
        </row>
        <row r="40">
          <cell r="A40" t="str">
            <v>P32</v>
          </cell>
        </row>
        <row r="41">
          <cell r="A41" t="str">
            <v>P33</v>
          </cell>
        </row>
        <row r="42">
          <cell r="A42" t="str">
            <v>P34</v>
          </cell>
        </row>
        <row r="43">
          <cell r="A43" t="str">
            <v>P35</v>
          </cell>
        </row>
        <row r="44">
          <cell r="A44" t="str">
            <v>P36</v>
          </cell>
        </row>
        <row r="45">
          <cell r="A45" t="str">
            <v>P37</v>
          </cell>
        </row>
        <row r="46">
          <cell r="A46" t="str">
            <v>P38</v>
          </cell>
        </row>
        <row r="47">
          <cell r="A47" t="str">
            <v>P39</v>
          </cell>
        </row>
        <row r="48">
          <cell r="A48" t="str">
            <v>P40</v>
          </cell>
        </row>
        <row r="49">
          <cell r="A49" t="str">
            <v>P41</v>
          </cell>
        </row>
        <row r="50">
          <cell r="A50" t="str">
            <v>P42</v>
          </cell>
        </row>
        <row r="51">
          <cell r="A51" t="str">
            <v>P43</v>
          </cell>
        </row>
        <row r="52">
          <cell r="A52" t="str">
            <v>P44</v>
          </cell>
        </row>
        <row r="53">
          <cell r="A53" t="str">
            <v>P45</v>
          </cell>
        </row>
        <row r="54">
          <cell r="A54" t="str">
            <v>P46</v>
          </cell>
        </row>
        <row r="55">
          <cell r="A55" t="str">
            <v>P47</v>
          </cell>
        </row>
        <row r="56">
          <cell r="A56" t="str">
            <v>P48</v>
          </cell>
        </row>
        <row r="57">
          <cell r="A57" t="str">
            <v>P49</v>
          </cell>
        </row>
        <row r="58">
          <cell r="A58" t="str">
            <v>P50</v>
          </cell>
        </row>
        <row r="59">
          <cell r="A59" t="str">
            <v>P51</v>
          </cell>
        </row>
        <row r="60">
          <cell r="A60" t="str">
            <v>P52</v>
          </cell>
        </row>
        <row r="61">
          <cell r="A61" t="str">
            <v>P53</v>
          </cell>
        </row>
        <row r="62">
          <cell r="A62" t="str">
            <v>P54</v>
          </cell>
        </row>
        <row r="63">
          <cell r="A63" t="str">
            <v>P55</v>
          </cell>
        </row>
        <row r="64">
          <cell r="A64" t="str">
            <v>P56</v>
          </cell>
        </row>
        <row r="65">
          <cell r="A65" t="str">
            <v>P57</v>
          </cell>
        </row>
        <row r="66">
          <cell r="A66" t="str">
            <v>P58</v>
          </cell>
        </row>
        <row r="67">
          <cell r="A67" t="str">
            <v>P59</v>
          </cell>
        </row>
        <row r="68">
          <cell r="A68" t="str">
            <v>P60</v>
          </cell>
        </row>
        <row r="69">
          <cell r="A69" t="str">
            <v>P61</v>
          </cell>
        </row>
        <row r="70">
          <cell r="A70" t="str">
            <v>P62</v>
          </cell>
        </row>
        <row r="71">
          <cell r="A71" t="str">
            <v>P63</v>
          </cell>
        </row>
        <row r="72">
          <cell r="A72" t="str">
            <v>P64</v>
          </cell>
        </row>
        <row r="73">
          <cell r="A73" t="str">
            <v>P65</v>
          </cell>
        </row>
        <row r="74">
          <cell r="A74" t="str">
            <v>P66</v>
          </cell>
        </row>
        <row r="75">
          <cell r="A75" t="str">
            <v>P67</v>
          </cell>
        </row>
        <row r="76">
          <cell r="A76" t="str">
            <v>P68</v>
          </cell>
        </row>
        <row r="77">
          <cell r="A77" t="str">
            <v>P69</v>
          </cell>
        </row>
        <row r="78">
          <cell r="A78" t="str">
            <v>P70</v>
          </cell>
        </row>
        <row r="79">
          <cell r="A79" t="str">
            <v>P71</v>
          </cell>
        </row>
        <row r="80">
          <cell r="A80" t="str">
            <v>P72</v>
          </cell>
        </row>
        <row r="81">
          <cell r="A81" t="str">
            <v>P73</v>
          </cell>
        </row>
        <row r="82">
          <cell r="A82" t="str">
            <v>P74</v>
          </cell>
        </row>
        <row r="83">
          <cell r="A83" t="str">
            <v>P75</v>
          </cell>
        </row>
        <row r="84">
          <cell r="A84" t="str">
            <v>P76</v>
          </cell>
        </row>
        <row r="85">
          <cell r="A85" t="str">
            <v>P77</v>
          </cell>
        </row>
        <row r="86">
          <cell r="A86" t="str">
            <v>P78</v>
          </cell>
        </row>
        <row r="87">
          <cell r="A87" t="str">
            <v>P79</v>
          </cell>
        </row>
        <row r="88">
          <cell r="A88" t="str">
            <v>P80</v>
          </cell>
        </row>
        <row r="89">
          <cell r="A89" t="str">
            <v>P81</v>
          </cell>
        </row>
        <row r="90">
          <cell r="A90" t="str">
            <v>P82</v>
          </cell>
        </row>
        <row r="91">
          <cell r="A91" t="str">
            <v>P83</v>
          </cell>
        </row>
        <row r="92">
          <cell r="A92" t="str">
            <v>P84</v>
          </cell>
        </row>
        <row r="93">
          <cell r="A93" t="str">
            <v>P85</v>
          </cell>
        </row>
        <row r="94">
          <cell r="A94" t="str">
            <v>P86</v>
          </cell>
        </row>
        <row r="95">
          <cell r="A95" t="str">
            <v>P87</v>
          </cell>
        </row>
        <row r="96">
          <cell r="A96" t="str">
            <v>P88</v>
          </cell>
        </row>
        <row r="97">
          <cell r="A97" t="str">
            <v>P89</v>
          </cell>
        </row>
        <row r="98">
          <cell r="A98" t="str">
            <v>P90</v>
          </cell>
        </row>
        <row r="99">
          <cell r="A99" t="str">
            <v>P91</v>
          </cell>
        </row>
        <row r="100">
          <cell r="A100" t="str">
            <v>P92</v>
          </cell>
        </row>
        <row r="101">
          <cell r="A101" t="str">
            <v>P93</v>
          </cell>
        </row>
        <row r="102">
          <cell r="A102" t="str">
            <v>P94</v>
          </cell>
        </row>
        <row r="103">
          <cell r="A103" t="str">
            <v>P95</v>
          </cell>
        </row>
        <row r="104">
          <cell r="A104" t="str">
            <v>P96</v>
          </cell>
        </row>
        <row r="105">
          <cell r="A105" t="str">
            <v>P97</v>
          </cell>
        </row>
        <row r="106">
          <cell r="A106" t="str">
            <v>P98</v>
          </cell>
        </row>
        <row r="107">
          <cell r="A107" t="str">
            <v>P99</v>
          </cell>
        </row>
        <row r="108">
          <cell r="A108" t="str">
            <v>P100</v>
          </cell>
        </row>
        <row r="109">
          <cell r="A109" t="str">
            <v>P101</v>
          </cell>
        </row>
        <row r="110">
          <cell r="A110" t="str">
            <v>P102</v>
          </cell>
        </row>
        <row r="111">
          <cell r="A111" t="str">
            <v>P103</v>
          </cell>
        </row>
        <row r="112">
          <cell r="A112" t="str">
            <v>P104</v>
          </cell>
        </row>
        <row r="113">
          <cell r="A113" t="str">
            <v>P105</v>
          </cell>
        </row>
        <row r="114">
          <cell r="A114" t="str">
            <v>P106</v>
          </cell>
        </row>
        <row r="115">
          <cell r="A115" t="str">
            <v>P107</v>
          </cell>
        </row>
        <row r="116">
          <cell r="A116" t="str">
            <v>P108</v>
          </cell>
        </row>
        <row r="117">
          <cell r="A117" t="str">
            <v>P109</v>
          </cell>
        </row>
        <row r="118">
          <cell r="A118" t="str">
            <v>P110</v>
          </cell>
        </row>
        <row r="119">
          <cell r="A119" t="str">
            <v>P111</v>
          </cell>
        </row>
        <row r="120">
          <cell r="A120" t="str">
            <v>P112</v>
          </cell>
        </row>
        <row r="121">
          <cell r="A121" t="str">
            <v>P113</v>
          </cell>
        </row>
        <row r="122">
          <cell r="A122" t="str">
            <v>P114</v>
          </cell>
        </row>
        <row r="123">
          <cell r="A123" t="str">
            <v>P115</v>
          </cell>
        </row>
        <row r="124">
          <cell r="A124" t="str">
            <v>P116</v>
          </cell>
        </row>
        <row r="125">
          <cell r="A125" t="str">
            <v>P117</v>
          </cell>
        </row>
        <row r="126">
          <cell r="A126" t="str">
            <v>P118</v>
          </cell>
        </row>
        <row r="127">
          <cell r="A127" t="str">
            <v>P119</v>
          </cell>
        </row>
        <row r="128">
          <cell r="A128" t="str">
            <v>P120</v>
          </cell>
        </row>
        <row r="129">
          <cell r="A129" t="str">
            <v>P121</v>
          </cell>
        </row>
        <row r="130">
          <cell r="A130" t="str">
            <v>P122</v>
          </cell>
        </row>
        <row r="131">
          <cell r="A131" t="str">
            <v>P123</v>
          </cell>
        </row>
        <row r="132">
          <cell r="A132" t="str">
            <v>P124</v>
          </cell>
        </row>
        <row r="133">
          <cell r="A133" t="str">
            <v>P125</v>
          </cell>
        </row>
        <row r="134">
          <cell r="A134" t="str">
            <v>P126</v>
          </cell>
        </row>
        <row r="135">
          <cell r="A135" t="str">
            <v>P127</v>
          </cell>
        </row>
        <row r="136">
          <cell r="A136" t="str">
            <v>P128</v>
          </cell>
        </row>
        <row r="137">
          <cell r="A137" t="str">
            <v>P129</v>
          </cell>
        </row>
        <row r="138">
          <cell r="A138" t="str">
            <v>P130</v>
          </cell>
        </row>
        <row r="139">
          <cell r="A139" t="str">
            <v>P131</v>
          </cell>
        </row>
        <row r="140">
          <cell r="A140" t="str">
            <v>P132</v>
          </cell>
        </row>
        <row r="141">
          <cell r="A141" t="str">
            <v>P133</v>
          </cell>
        </row>
        <row r="142">
          <cell r="A142" t="str">
            <v>P134</v>
          </cell>
        </row>
        <row r="143">
          <cell r="A143" t="str">
            <v>P135</v>
          </cell>
        </row>
        <row r="144">
          <cell r="A144" t="str">
            <v>P136</v>
          </cell>
        </row>
        <row r="145">
          <cell r="A145" t="str">
            <v>P137</v>
          </cell>
        </row>
        <row r="146">
          <cell r="A146" t="str">
            <v>P138</v>
          </cell>
        </row>
        <row r="147">
          <cell r="A147" t="str">
            <v>P139</v>
          </cell>
        </row>
        <row r="148">
          <cell r="A148" t="str">
            <v>P140</v>
          </cell>
        </row>
        <row r="149">
          <cell r="A149" t="str">
            <v>P141</v>
          </cell>
        </row>
        <row r="150">
          <cell r="A150" t="str">
            <v>P142</v>
          </cell>
        </row>
        <row r="151">
          <cell r="A151" t="str">
            <v>P143</v>
          </cell>
        </row>
        <row r="152">
          <cell r="A152" t="str">
            <v>P144</v>
          </cell>
        </row>
        <row r="153">
          <cell r="A153" t="str">
            <v>P145</v>
          </cell>
        </row>
        <row r="154">
          <cell r="A154" t="str">
            <v>P146</v>
          </cell>
        </row>
        <row r="155">
          <cell r="A155" t="str">
            <v>P147</v>
          </cell>
        </row>
        <row r="156">
          <cell r="A156" t="str">
            <v>P148</v>
          </cell>
        </row>
        <row r="157">
          <cell r="A157" t="str">
            <v>P149</v>
          </cell>
        </row>
        <row r="158">
          <cell r="A158" t="str">
            <v>P150</v>
          </cell>
        </row>
        <row r="159">
          <cell r="A159" t="str">
            <v>P151</v>
          </cell>
        </row>
        <row r="160">
          <cell r="A160" t="str">
            <v>P152</v>
          </cell>
        </row>
        <row r="161">
          <cell r="A161" t="str">
            <v>P153</v>
          </cell>
        </row>
        <row r="162">
          <cell r="A162" t="str">
            <v>P154</v>
          </cell>
        </row>
        <row r="163">
          <cell r="A163" t="str">
            <v>P155</v>
          </cell>
        </row>
        <row r="164">
          <cell r="A164" t="str">
            <v>P156</v>
          </cell>
        </row>
        <row r="165">
          <cell r="A165" t="str">
            <v>P157</v>
          </cell>
        </row>
        <row r="166">
          <cell r="A166" t="str">
            <v>P158</v>
          </cell>
        </row>
        <row r="167">
          <cell r="A167" t="str">
            <v>P159</v>
          </cell>
        </row>
        <row r="168">
          <cell r="A168" t="str">
            <v>P160</v>
          </cell>
        </row>
        <row r="169">
          <cell r="A169" t="str">
            <v>P161</v>
          </cell>
        </row>
        <row r="170">
          <cell r="A170" t="str">
            <v>P162</v>
          </cell>
        </row>
        <row r="171">
          <cell r="A171" t="str">
            <v>P163</v>
          </cell>
        </row>
        <row r="172">
          <cell r="A172" t="str">
            <v>P164</v>
          </cell>
        </row>
        <row r="173">
          <cell r="A173" t="str">
            <v>P165</v>
          </cell>
        </row>
        <row r="174">
          <cell r="A174" t="str">
            <v>P166</v>
          </cell>
        </row>
        <row r="175">
          <cell r="A175" t="str">
            <v>P167</v>
          </cell>
        </row>
        <row r="176">
          <cell r="A176" t="str">
            <v>P168</v>
          </cell>
        </row>
        <row r="177">
          <cell r="A177" t="str">
            <v>P169</v>
          </cell>
        </row>
        <row r="178">
          <cell r="A178" t="str">
            <v>P170</v>
          </cell>
        </row>
        <row r="179">
          <cell r="A179" t="str">
            <v>P171</v>
          </cell>
        </row>
        <row r="180">
          <cell r="A180" t="str">
            <v>P172</v>
          </cell>
        </row>
        <row r="181">
          <cell r="A181" t="str">
            <v>P173</v>
          </cell>
        </row>
        <row r="182">
          <cell r="A182" t="str">
            <v>P174</v>
          </cell>
        </row>
        <row r="183">
          <cell r="A183" t="str">
            <v>P175</v>
          </cell>
        </row>
        <row r="184">
          <cell r="A184" t="str">
            <v>P176</v>
          </cell>
        </row>
        <row r="185">
          <cell r="A185" t="str">
            <v>P177</v>
          </cell>
        </row>
        <row r="186">
          <cell r="A186" t="str">
            <v>P178</v>
          </cell>
        </row>
        <row r="187">
          <cell r="A187" t="str">
            <v>P179</v>
          </cell>
        </row>
        <row r="188">
          <cell r="A188" t="str">
            <v>P180</v>
          </cell>
        </row>
        <row r="189">
          <cell r="A189" t="str">
            <v>P181</v>
          </cell>
        </row>
        <row r="190">
          <cell r="A190" t="str">
            <v>P182</v>
          </cell>
        </row>
        <row r="191">
          <cell r="A191" t="str">
            <v>P183</v>
          </cell>
        </row>
        <row r="192">
          <cell r="A192" t="str">
            <v>P184</v>
          </cell>
        </row>
        <row r="193">
          <cell r="A193" t="str">
            <v>P185</v>
          </cell>
        </row>
        <row r="194">
          <cell r="A194" t="str">
            <v>P186</v>
          </cell>
        </row>
        <row r="195">
          <cell r="A195" t="str">
            <v>P187</v>
          </cell>
        </row>
        <row r="196">
          <cell r="A196" t="str">
            <v>P188</v>
          </cell>
        </row>
        <row r="197">
          <cell r="A197" t="str">
            <v>P189</v>
          </cell>
        </row>
        <row r="198">
          <cell r="A198" t="str">
            <v>P190</v>
          </cell>
        </row>
        <row r="199">
          <cell r="A199" t="str">
            <v>P191</v>
          </cell>
        </row>
        <row r="200">
          <cell r="A200" t="str">
            <v>P192</v>
          </cell>
        </row>
        <row r="201">
          <cell r="A201" t="str">
            <v>P193</v>
          </cell>
        </row>
        <row r="202">
          <cell r="A202" t="str">
            <v>P194</v>
          </cell>
        </row>
        <row r="203">
          <cell r="A203" t="str">
            <v>P195</v>
          </cell>
        </row>
        <row r="204">
          <cell r="A204" t="str">
            <v>P196</v>
          </cell>
        </row>
        <row r="205">
          <cell r="A205" t="str">
            <v>P197</v>
          </cell>
        </row>
        <row r="206">
          <cell r="A206" t="str">
            <v>P198</v>
          </cell>
        </row>
        <row r="207">
          <cell r="A207" t="str">
            <v>P199</v>
          </cell>
        </row>
        <row r="208">
          <cell r="A208" t="str">
            <v>P200</v>
          </cell>
        </row>
      </sheetData>
      <sheetData sheetId="2"/>
      <sheetData sheetId="3"/>
      <sheetData sheetId="4"/>
      <sheetData sheetId="5"/>
      <sheetData sheetId="6">
        <row r="1">
          <cell r="T1">
            <v>1</v>
          </cell>
        </row>
        <row r="2">
          <cell r="T2">
            <v>2</v>
          </cell>
        </row>
        <row r="3">
          <cell r="T3">
            <v>3</v>
          </cell>
        </row>
        <row r="4">
          <cell r="T4">
            <v>4</v>
          </cell>
        </row>
        <row r="5">
          <cell r="T5">
            <v>5</v>
          </cell>
        </row>
        <row r="6">
          <cell r="T6">
            <v>6</v>
          </cell>
        </row>
        <row r="7">
          <cell r="T7">
            <v>7</v>
          </cell>
        </row>
        <row r="8">
          <cell r="T8">
            <v>8</v>
          </cell>
        </row>
        <row r="9">
          <cell r="T9">
            <v>9</v>
          </cell>
        </row>
        <row r="10">
          <cell r="T10">
            <v>10</v>
          </cell>
        </row>
        <row r="11">
          <cell r="T11">
            <v>11</v>
          </cell>
        </row>
        <row r="12">
          <cell r="T12">
            <v>12</v>
          </cell>
        </row>
        <row r="13">
          <cell r="T13">
            <v>13</v>
          </cell>
        </row>
        <row r="14">
          <cell r="T14">
            <v>14</v>
          </cell>
        </row>
        <row r="15">
          <cell r="T15">
            <v>15</v>
          </cell>
        </row>
        <row r="16">
          <cell r="T16">
            <v>16</v>
          </cell>
        </row>
        <row r="17">
          <cell r="T17">
            <v>17</v>
          </cell>
        </row>
        <row r="18">
          <cell r="T18">
            <v>18</v>
          </cell>
        </row>
        <row r="19">
          <cell r="T19">
            <v>19</v>
          </cell>
        </row>
        <row r="20">
          <cell r="T20">
            <v>20</v>
          </cell>
        </row>
        <row r="21">
          <cell r="T21">
            <v>21</v>
          </cell>
        </row>
        <row r="22">
          <cell r="T22">
            <v>22</v>
          </cell>
        </row>
        <row r="23">
          <cell r="T23">
            <v>23</v>
          </cell>
        </row>
        <row r="24">
          <cell r="T24">
            <v>24</v>
          </cell>
        </row>
        <row r="25">
          <cell r="T25">
            <v>25</v>
          </cell>
        </row>
        <row r="26">
          <cell r="T26">
            <v>26</v>
          </cell>
        </row>
        <row r="27">
          <cell r="T27">
            <v>27</v>
          </cell>
        </row>
        <row r="28">
          <cell r="T28">
            <v>28</v>
          </cell>
        </row>
        <row r="29">
          <cell r="T29">
            <v>29</v>
          </cell>
        </row>
        <row r="30">
          <cell r="T30">
            <v>30</v>
          </cell>
        </row>
        <row r="31">
          <cell r="T31">
            <v>31</v>
          </cell>
        </row>
        <row r="32">
          <cell r="T32">
            <v>32</v>
          </cell>
        </row>
        <row r="33">
          <cell r="T33">
            <v>33</v>
          </cell>
        </row>
        <row r="34">
          <cell r="T34">
            <v>34</v>
          </cell>
        </row>
        <row r="35">
          <cell r="T35">
            <v>35</v>
          </cell>
        </row>
        <row r="36">
          <cell r="T36">
            <v>36</v>
          </cell>
        </row>
      </sheetData>
      <sheetData sheetId="7"/>
      <sheetData sheetId="8"/>
      <sheetData sheetId="9"/>
      <sheetData sheetId="10">
        <row r="10">
          <cell r="A10" t="str">
            <v>P1TC</v>
          </cell>
        </row>
        <row r="11">
          <cell r="A11" t="str">
            <v>P2TC</v>
          </cell>
        </row>
        <row r="12">
          <cell r="A12" t="str">
            <v>P3TC</v>
          </cell>
        </row>
        <row r="13">
          <cell r="A13" t="str">
            <v>P4TC</v>
          </cell>
        </row>
        <row r="14">
          <cell r="A14" t="str">
            <v>P5TC</v>
          </cell>
        </row>
        <row r="15">
          <cell r="A15" t="str">
            <v>P6TC</v>
          </cell>
        </row>
        <row r="16">
          <cell r="A16" t="str">
            <v>P7TC</v>
          </cell>
        </row>
        <row r="17">
          <cell r="A17" t="str">
            <v>P8TC</v>
          </cell>
        </row>
        <row r="18">
          <cell r="A18" t="str">
            <v>P9TC</v>
          </cell>
        </row>
        <row r="19">
          <cell r="A19" t="str">
            <v>P10TC</v>
          </cell>
        </row>
        <row r="20">
          <cell r="A20" t="str">
            <v>P11TC</v>
          </cell>
        </row>
        <row r="21">
          <cell r="A21" t="str">
            <v>P12TC</v>
          </cell>
        </row>
        <row r="22">
          <cell r="A22" t="str">
            <v>P13TC</v>
          </cell>
        </row>
        <row r="23">
          <cell r="A23" t="str">
            <v>P14TC</v>
          </cell>
        </row>
        <row r="24">
          <cell r="A24" t="str">
            <v>P15TC</v>
          </cell>
        </row>
        <row r="25">
          <cell r="A25" t="str">
            <v>P16TC</v>
          </cell>
        </row>
        <row r="26">
          <cell r="A26" t="str">
            <v>P17TC</v>
          </cell>
        </row>
        <row r="27">
          <cell r="A27" t="str">
            <v>P18TC</v>
          </cell>
        </row>
        <row r="28">
          <cell r="A28" t="str">
            <v>P19TC</v>
          </cell>
        </row>
        <row r="29">
          <cell r="A29" t="str">
            <v>P20TC</v>
          </cell>
        </row>
        <row r="30">
          <cell r="A30" t="str">
            <v>P21TC</v>
          </cell>
        </row>
        <row r="31">
          <cell r="A31" t="str">
            <v>P22TC</v>
          </cell>
        </row>
      </sheetData>
      <sheetData sheetId="11"/>
      <sheetData sheetId="12">
        <row r="4">
          <cell r="B4" t="str">
            <v>Belgique/Belgie - BE</v>
          </cell>
          <cell r="C4" t="str">
            <v>BE</v>
          </cell>
          <cell r="D4">
            <v>460</v>
          </cell>
          <cell r="E4">
            <v>360</v>
          </cell>
          <cell r="F4">
            <v>240</v>
          </cell>
          <cell r="G4">
            <v>214</v>
          </cell>
          <cell r="H4">
            <v>232</v>
          </cell>
        </row>
        <row r="5">
          <cell r="B5" t="str">
            <v>Bulgaria - BG</v>
          </cell>
          <cell r="C5" t="str">
            <v>BG</v>
          </cell>
          <cell r="D5">
            <v>67</v>
          </cell>
          <cell r="E5">
            <v>60</v>
          </cell>
          <cell r="F5">
            <v>46</v>
          </cell>
          <cell r="G5">
            <v>31</v>
          </cell>
          <cell r="H5">
            <v>145</v>
          </cell>
        </row>
        <row r="6">
          <cell r="B6" t="str">
            <v>Ceska Republika - CZ</v>
          </cell>
          <cell r="C6" t="str">
            <v>CZ</v>
          </cell>
          <cell r="D6">
            <v>134</v>
          </cell>
          <cell r="E6">
            <v>110</v>
          </cell>
          <cell r="F6">
            <v>80</v>
          </cell>
          <cell r="G6">
            <v>58</v>
          </cell>
          <cell r="H6">
            <v>195</v>
          </cell>
        </row>
        <row r="7">
          <cell r="B7" t="str">
            <v>Danmark - DK</v>
          </cell>
          <cell r="C7" t="str">
            <v>DK</v>
          </cell>
          <cell r="D7">
            <v>398</v>
          </cell>
          <cell r="E7">
            <v>340</v>
          </cell>
          <cell r="F7">
            <v>277</v>
          </cell>
          <cell r="G7">
            <v>217</v>
          </cell>
          <cell r="H7">
            <v>311</v>
          </cell>
        </row>
        <row r="8">
          <cell r="B8" t="str">
            <v>Deutschland - DE</v>
          </cell>
          <cell r="C8" t="str">
            <v>DE</v>
          </cell>
          <cell r="D8">
            <v>419</v>
          </cell>
          <cell r="E8">
            <v>310</v>
          </cell>
          <cell r="F8">
            <v>221</v>
          </cell>
          <cell r="G8">
            <v>203</v>
          </cell>
          <cell r="H8">
            <v>220</v>
          </cell>
        </row>
        <row r="9">
          <cell r="B9" t="str">
            <v>Eesti - EE</v>
          </cell>
          <cell r="C9" t="str">
            <v>EE</v>
          </cell>
          <cell r="D9">
            <v>102</v>
          </cell>
          <cell r="E9">
            <v>75</v>
          </cell>
          <cell r="F9">
            <v>59</v>
          </cell>
          <cell r="G9">
            <v>42</v>
          </cell>
          <cell r="H9">
            <v>175</v>
          </cell>
        </row>
        <row r="10">
          <cell r="B10" t="str">
            <v>Ellas - EL</v>
          </cell>
          <cell r="C10" t="str">
            <v>EL</v>
          </cell>
          <cell r="D10">
            <v>279</v>
          </cell>
          <cell r="E10">
            <v>218</v>
          </cell>
          <cell r="F10">
            <v>157</v>
          </cell>
          <cell r="G10">
            <v>122</v>
          </cell>
          <cell r="H10">
            <v>220</v>
          </cell>
        </row>
        <row r="11">
          <cell r="B11" t="str">
            <v>Espana - ES</v>
          </cell>
          <cell r="C11" t="str">
            <v>ES</v>
          </cell>
          <cell r="D11">
            <v>321</v>
          </cell>
          <cell r="E11">
            <v>212</v>
          </cell>
          <cell r="F11">
            <v>163</v>
          </cell>
          <cell r="G11">
            <v>117</v>
          </cell>
          <cell r="H11">
            <v>227</v>
          </cell>
        </row>
        <row r="12">
          <cell r="B12" t="str">
            <v>France - FR</v>
          </cell>
          <cell r="C12" t="str">
            <v>FR</v>
          </cell>
          <cell r="D12">
            <v>435</v>
          </cell>
          <cell r="E12">
            <v>351</v>
          </cell>
          <cell r="F12">
            <v>257</v>
          </cell>
          <cell r="G12">
            <v>193</v>
          </cell>
          <cell r="H12">
            <v>269</v>
          </cell>
        </row>
        <row r="13">
          <cell r="B13" t="str">
            <v>Ireland - IE</v>
          </cell>
          <cell r="C13" t="str">
            <v>IE</v>
          </cell>
          <cell r="D13">
            <v>309</v>
          </cell>
          <cell r="E13">
            <v>328</v>
          </cell>
          <cell r="F13">
            <v>239</v>
          </cell>
          <cell r="G13">
            <v>178</v>
          </cell>
          <cell r="H13">
            <v>253</v>
          </cell>
        </row>
        <row r="14">
          <cell r="B14" t="str">
            <v>Italia - IT</v>
          </cell>
          <cell r="C14" t="str">
            <v>IT</v>
          </cell>
          <cell r="D14">
            <v>454</v>
          </cell>
          <cell r="E14">
            <v>298</v>
          </cell>
          <cell r="F14">
            <v>200</v>
          </cell>
          <cell r="G14">
            <v>174</v>
          </cell>
          <cell r="H14">
            <v>247</v>
          </cell>
        </row>
        <row r="15">
          <cell r="B15" t="str">
            <v>Kypros - CY</v>
          </cell>
          <cell r="C15" t="str">
            <v>CY</v>
          </cell>
          <cell r="D15">
            <v>316</v>
          </cell>
          <cell r="E15">
            <v>235</v>
          </cell>
          <cell r="F15">
            <v>146</v>
          </cell>
          <cell r="G15">
            <v>99</v>
          </cell>
          <cell r="H15">
            <v>194</v>
          </cell>
        </row>
        <row r="16">
          <cell r="B16" t="str">
            <v>Latvija - LV</v>
          </cell>
          <cell r="C16" t="str">
            <v>LV</v>
          </cell>
          <cell r="D16">
            <v>81</v>
          </cell>
          <cell r="E16">
            <v>66</v>
          </cell>
          <cell r="F16">
            <v>52</v>
          </cell>
          <cell r="G16">
            <v>38</v>
          </cell>
          <cell r="H16">
            <v>172</v>
          </cell>
        </row>
        <row r="17">
          <cell r="B17" t="str">
            <v>Lithuania - LT</v>
          </cell>
          <cell r="C17" t="str">
            <v>LT</v>
          </cell>
          <cell r="D17">
            <v>75</v>
          </cell>
          <cell r="E17">
            <v>62</v>
          </cell>
          <cell r="F17">
            <v>47</v>
          </cell>
          <cell r="G17">
            <v>34</v>
          </cell>
          <cell r="H17">
            <v>168</v>
          </cell>
        </row>
        <row r="18">
          <cell r="B18" t="str">
            <v>Luxembourg - LU</v>
          </cell>
          <cell r="C18" t="str">
            <v>LU</v>
          </cell>
          <cell r="D18">
            <v>496</v>
          </cell>
          <cell r="E18">
            <v>349</v>
          </cell>
          <cell r="F18">
            <v>282</v>
          </cell>
          <cell r="G18">
            <v>220</v>
          </cell>
          <cell r="H18">
            <v>232</v>
          </cell>
        </row>
        <row r="19">
          <cell r="B19" t="str">
            <v>Magyarorszag - HU</v>
          </cell>
          <cell r="C19" t="str">
            <v>HU</v>
          </cell>
          <cell r="D19">
            <v>107</v>
          </cell>
          <cell r="E19">
            <v>86</v>
          </cell>
          <cell r="F19">
            <v>65</v>
          </cell>
          <cell r="G19">
            <v>44</v>
          </cell>
          <cell r="H19">
            <v>184</v>
          </cell>
        </row>
        <row r="20">
          <cell r="B20" t="str">
            <v>Malta - MT</v>
          </cell>
          <cell r="C20" t="str">
            <v>MT</v>
          </cell>
          <cell r="D20">
            <v>119</v>
          </cell>
          <cell r="E20">
            <v>99</v>
          </cell>
          <cell r="F20">
            <v>77</v>
          </cell>
          <cell r="G20">
            <v>58</v>
          </cell>
          <cell r="H20">
            <v>191</v>
          </cell>
        </row>
        <row r="21">
          <cell r="B21" t="str">
            <v>Nederland - NL</v>
          </cell>
          <cell r="C21" t="str">
            <v>NL</v>
          </cell>
          <cell r="D21">
            <v>310</v>
          </cell>
          <cell r="E21">
            <v>271</v>
          </cell>
          <cell r="F21">
            <v>215</v>
          </cell>
          <cell r="G21">
            <v>170</v>
          </cell>
          <cell r="H21">
            <v>242</v>
          </cell>
        </row>
        <row r="22">
          <cell r="B22" t="str">
            <v>Oesterreich - AT</v>
          </cell>
          <cell r="C22" t="str">
            <v>AT</v>
          </cell>
          <cell r="D22">
            <v>449</v>
          </cell>
          <cell r="E22">
            <v>302</v>
          </cell>
          <cell r="F22">
            <v>244</v>
          </cell>
          <cell r="G22">
            <v>194</v>
          </cell>
          <cell r="H22">
            <v>246</v>
          </cell>
        </row>
        <row r="23">
          <cell r="B23" t="str">
            <v>Polska - PL</v>
          </cell>
          <cell r="C23" t="str">
            <v>PL</v>
          </cell>
          <cell r="D23">
            <v>109</v>
          </cell>
          <cell r="E23">
            <v>86</v>
          </cell>
          <cell r="F23">
            <v>66</v>
          </cell>
          <cell r="G23">
            <v>49</v>
          </cell>
          <cell r="H23">
            <v>179</v>
          </cell>
        </row>
        <row r="24">
          <cell r="B24" t="str">
            <v>Portugal - PT</v>
          </cell>
          <cell r="C24" t="str">
            <v>PT</v>
          </cell>
          <cell r="D24">
            <v>258</v>
          </cell>
          <cell r="E24">
            <v>181</v>
          </cell>
          <cell r="F24">
            <v>122</v>
          </cell>
          <cell r="G24">
            <v>77</v>
          </cell>
          <cell r="H24">
            <v>197</v>
          </cell>
        </row>
        <row r="25">
          <cell r="B25" t="str">
            <v>Rumania - RO</v>
          </cell>
          <cell r="C25" t="str">
            <v>RO</v>
          </cell>
          <cell r="D25">
            <v>124</v>
          </cell>
          <cell r="E25">
            <v>95</v>
          </cell>
          <cell r="F25">
            <v>74</v>
          </cell>
          <cell r="G25">
            <v>47</v>
          </cell>
          <cell r="H25">
            <v>161</v>
          </cell>
        </row>
        <row r="26">
          <cell r="B26" t="str">
            <v>Slovenija - SI</v>
          </cell>
          <cell r="C26" t="str">
            <v>SI</v>
          </cell>
          <cell r="D26">
            <v>240</v>
          </cell>
          <cell r="E26">
            <v>182</v>
          </cell>
          <cell r="F26">
            <v>146</v>
          </cell>
          <cell r="G26">
            <v>92</v>
          </cell>
          <cell r="H26">
            <v>208</v>
          </cell>
        </row>
        <row r="27">
          <cell r="B27" t="str">
            <v>Slovensko - SK</v>
          </cell>
          <cell r="C27" t="str">
            <v>SK</v>
          </cell>
          <cell r="D27">
            <v>121</v>
          </cell>
          <cell r="E27">
            <v>98</v>
          </cell>
          <cell r="F27">
            <v>86</v>
          </cell>
          <cell r="G27">
            <v>70</v>
          </cell>
          <cell r="H27">
            <v>186</v>
          </cell>
        </row>
        <row r="28">
          <cell r="B28" t="str">
            <v>Suomi - FI</v>
          </cell>
          <cell r="C28" t="str">
            <v>FI</v>
          </cell>
          <cell r="D28">
            <v>368</v>
          </cell>
          <cell r="E28">
            <v>255</v>
          </cell>
          <cell r="F28">
            <v>196</v>
          </cell>
          <cell r="G28">
            <v>163</v>
          </cell>
          <cell r="H28">
            <v>277</v>
          </cell>
        </row>
        <row r="29">
          <cell r="B29" t="str">
            <v>Sverige - SE</v>
          </cell>
          <cell r="C29" t="str">
            <v>SE</v>
          </cell>
          <cell r="D29">
            <v>360</v>
          </cell>
          <cell r="E29">
            <v>303</v>
          </cell>
          <cell r="F29">
            <v>250</v>
          </cell>
          <cell r="G29">
            <v>192</v>
          </cell>
          <cell r="H29">
            <v>275</v>
          </cell>
        </row>
        <row r="30">
          <cell r="B30" t="str">
            <v>United Kingdom - UK</v>
          </cell>
          <cell r="C30" t="str">
            <v>GB</v>
          </cell>
          <cell r="D30">
            <v>355</v>
          </cell>
          <cell r="E30">
            <v>334</v>
          </cell>
          <cell r="F30">
            <v>231</v>
          </cell>
          <cell r="G30">
            <v>158</v>
          </cell>
          <cell r="H30">
            <v>312</v>
          </cell>
        </row>
        <row r="31">
          <cell r="B31" t="str">
            <v>Island - IS</v>
          </cell>
          <cell r="C31" t="str">
            <v>IS</v>
          </cell>
          <cell r="D31">
            <v>368</v>
          </cell>
          <cell r="E31">
            <v>335</v>
          </cell>
          <cell r="F31">
            <v>289</v>
          </cell>
          <cell r="G31">
            <v>186</v>
          </cell>
          <cell r="H31">
            <v>235</v>
          </cell>
        </row>
        <row r="32">
          <cell r="B32" t="str">
            <v>Liechtenstein - LI</v>
          </cell>
          <cell r="C32" t="str">
            <v>LI</v>
          </cell>
          <cell r="D32">
            <v>449</v>
          </cell>
          <cell r="E32">
            <v>302</v>
          </cell>
          <cell r="F32">
            <v>244</v>
          </cell>
          <cell r="G32">
            <v>194</v>
          </cell>
          <cell r="H32">
            <v>340</v>
          </cell>
        </row>
        <row r="33">
          <cell r="B33" t="str">
            <v>Norge - NO</v>
          </cell>
          <cell r="C33" t="str">
            <v>NO</v>
          </cell>
          <cell r="D33">
            <v>440</v>
          </cell>
          <cell r="E33">
            <v>367</v>
          </cell>
          <cell r="F33">
            <v>311</v>
          </cell>
          <cell r="G33">
            <v>239</v>
          </cell>
          <cell r="H33">
            <v>340</v>
          </cell>
        </row>
        <row r="34">
          <cell r="B34" t="str">
            <v>Schweiz / Suisse / Svizzera / Svizra - CH</v>
          </cell>
          <cell r="C34" t="str">
            <v>CH</v>
          </cell>
          <cell r="D34">
            <v>478</v>
          </cell>
          <cell r="E34">
            <v>354</v>
          </cell>
          <cell r="F34">
            <v>252</v>
          </cell>
          <cell r="G34">
            <v>232</v>
          </cell>
          <cell r="H34">
            <v>340</v>
          </cell>
        </row>
        <row r="35">
          <cell r="B35" t="str">
            <v>Hrvatska - HR</v>
          </cell>
          <cell r="C35" t="str">
            <v>HR</v>
          </cell>
          <cell r="D35">
            <v>213</v>
          </cell>
          <cell r="E35">
            <v>192</v>
          </cell>
          <cell r="F35">
            <v>154</v>
          </cell>
          <cell r="G35">
            <v>97</v>
          </cell>
          <cell r="H35">
            <v>214</v>
          </cell>
        </row>
        <row r="36">
          <cell r="B36" t="str">
            <v>Türkiye - TR</v>
          </cell>
          <cell r="C36" t="str">
            <v>TR</v>
          </cell>
          <cell r="D36">
            <v>141</v>
          </cell>
          <cell r="E36">
            <v>90</v>
          </cell>
          <cell r="F36">
            <v>59</v>
          </cell>
          <cell r="G36">
            <v>38</v>
          </cell>
          <cell r="H36">
            <v>190</v>
          </cell>
        </row>
        <row r="37">
          <cell r="B37" t="str">
            <v>Albania - AL</v>
          </cell>
          <cell r="C37" t="str">
            <v>AL</v>
          </cell>
          <cell r="D37">
            <v>31</v>
          </cell>
          <cell r="E37">
            <v>22</v>
          </cell>
          <cell r="F37">
            <v>18</v>
          </cell>
          <cell r="G37">
            <v>14</v>
          </cell>
          <cell r="H37">
            <v>171</v>
          </cell>
        </row>
        <row r="38">
          <cell r="B38" t="str">
            <v>Fyrom - FYR</v>
          </cell>
          <cell r="C38" t="str">
            <v>MK</v>
          </cell>
          <cell r="D38">
            <v>88</v>
          </cell>
          <cell r="E38">
            <v>64</v>
          </cell>
          <cell r="F38">
            <v>41</v>
          </cell>
          <cell r="G38">
            <v>31</v>
          </cell>
          <cell r="H38">
            <v>158</v>
          </cell>
        </row>
        <row r="39">
          <cell r="B39" t="str">
            <v>Serbia - SER</v>
          </cell>
          <cell r="C39" t="str">
            <v>RS</v>
          </cell>
          <cell r="D39">
            <v>96</v>
          </cell>
          <cell r="E39">
            <v>69</v>
          </cell>
          <cell r="F39">
            <v>45</v>
          </cell>
          <cell r="G39">
            <v>33</v>
          </cell>
          <cell r="H39">
            <v>154</v>
          </cell>
        </row>
        <row r="40">
          <cell r="B40" t="str">
            <v>Bosnia Herzegovina</v>
          </cell>
          <cell r="C40" t="str">
            <v>BA</v>
          </cell>
          <cell r="D40">
            <v>93</v>
          </cell>
          <cell r="E40">
            <v>67</v>
          </cell>
          <cell r="F40">
            <v>44</v>
          </cell>
          <cell r="G40">
            <v>32</v>
          </cell>
          <cell r="H40">
            <v>170</v>
          </cell>
        </row>
        <row r="41">
          <cell r="B41" t="str">
            <v>Montenegro</v>
          </cell>
          <cell r="C41" t="str">
            <v>ME</v>
          </cell>
          <cell r="D41">
            <v>94</v>
          </cell>
          <cell r="E41">
            <v>68</v>
          </cell>
          <cell r="F41">
            <v>44</v>
          </cell>
          <cell r="G41">
            <v>32</v>
          </cell>
          <cell r="H41">
            <v>158</v>
          </cell>
        </row>
        <row r="42">
          <cell r="B42" t="str">
            <v>AN Bonaire</v>
          </cell>
          <cell r="C42" t="str">
            <v>AN</v>
          </cell>
          <cell r="D42">
            <v>310</v>
          </cell>
          <cell r="E42">
            <v>271</v>
          </cell>
          <cell r="F42">
            <v>215</v>
          </cell>
          <cell r="G42">
            <v>170</v>
          </cell>
          <cell r="H42">
            <v>242</v>
          </cell>
        </row>
        <row r="43">
          <cell r="B43" t="str">
            <v>AN Curaçao</v>
          </cell>
          <cell r="C43" t="str">
            <v>AN</v>
          </cell>
          <cell r="D43">
            <v>310</v>
          </cell>
          <cell r="E43">
            <v>271</v>
          </cell>
          <cell r="F43">
            <v>215</v>
          </cell>
          <cell r="G43">
            <v>170</v>
          </cell>
          <cell r="H43">
            <v>242</v>
          </cell>
        </row>
        <row r="44">
          <cell r="B44" t="str">
            <v>AN Saba</v>
          </cell>
          <cell r="C44" t="str">
            <v>AN</v>
          </cell>
          <cell r="D44">
            <v>310</v>
          </cell>
          <cell r="E44">
            <v>271</v>
          </cell>
          <cell r="F44">
            <v>215</v>
          </cell>
          <cell r="G44">
            <v>170</v>
          </cell>
          <cell r="H44">
            <v>242</v>
          </cell>
        </row>
        <row r="45">
          <cell r="B45" t="str">
            <v>AN Saint Eustatius</v>
          </cell>
          <cell r="C45" t="str">
            <v>AN</v>
          </cell>
          <cell r="D45">
            <v>310</v>
          </cell>
          <cell r="E45">
            <v>271</v>
          </cell>
          <cell r="F45">
            <v>215</v>
          </cell>
          <cell r="G45">
            <v>170</v>
          </cell>
          <cell r="H45">
            <v>242</v>
          </cell>
        </row>
        <row r="46">
          <cell r="B46" t="str">
            <v>AN Saint Martin</v>
          </cell>
          <cell r="C46" t="str">
            <v>AN</v>
          </cell>
          <cell r="D46">
            <v>310</v>
          </cell>
          <cell r="E46">
            <v>271</v>
          </cell>
          <cell r="F46">
            <v>215</v>
          </cell>
          <cell r="G46">
            <v>170</v>
          </cell>
          <cell r="H46">
            <v>242</v>
          </cell>
        </row>
        <row r="47">
          <cell r="B47" t="str">
            <v xml:space="preserve">Anguilla </v>
          </cell>
          <cell r="C47" t="str">
            <v>AI</v>
          </cell>
          <cell r="D47">
            <v>355</v>
          </cell>
          <cell r="E47">
            <v>334</v>
          </cell>
          <cell r="F47">
            <v>231</v>
          </cell>
          <cell r="G47">
            <v>158</v>
          </cell>
          <cell r="H47">
            <v>312</v>
          </cell>
        </row>
        <row r="48">
          <cell r="B48" t="str">
            <v xml:space="preserve">Aruba </v>
          </cell>
          <cell r="C48" t="str">
            <v>AW</v>
          </cell>
          <cell r="D48">
            <v>310</v>
          </cell>
          <cell r="E48">
            <v>271</v>
          </cell>
          <cell r="F48">
            <v>215</v>
          </cell>
          <cell r="G48">
            <v>170</v>
          </cell>
          <cell r="H48">
            <v>242</v>
          </cell>
        </row>
        <row r="49">
          <cell r="B49" t="str">
            <v xml:space="preserve">British Indian Ocean Territory </v>
          </cell>
          <cell r="C49" t="str">
            <v>IO</v>
          </cell>
          <cell r="D49">
            <v>355</v>
          </cell>
          <cell r="E49">
            <v>334</v>
          </cell>
          <cell r="F49">
            <v>231</v>
          </cell>
          <cell r="G49">
            <v>158</v>
          </cell>
          <cell r="H49">
            <v>312</v>
          </cell>
        </row>
        <row r="50">
          <cell r="B50" t="str">
            <v xml:space="preserve">Cayman Islands </v>
          </cell>
          <cell r="C50" t="str">
            <v>KY</v>
          </cell>
          <cell r="D50">
            <v>355</v>
          </cell>
          <cell r="E50">
            <v>334</v>
          </cell>
          <cell r="F50">
            <v>231</v>
          </cell>
          <cell r="G50">
            <v>158</v>
          </cell>
          <cell r="H50">
            <v>312</v>
          </cell>
        </row>
        <row r="51">
          <cell r="B51" t="str">
            <v>Falkland Islands (Malvinas)</v>
          </cell>
          <cell r="C51" t="str">
            <v>FK</v>
          </cell>
          <cell r="D51">
            <v>355</v>
          </cell>
          <cell r="E51">
            <v>334</v>
          </cell>
          <cell r="F51">
            <v>231</v>
          </cell>
          <cell r="G51">
            <v>158</v>
          </cell>
          <cell r="H51">
            <v>312</v>
          </cell>
        </row>
        <row r="52">
          <cell r="B52" t="str">
            <v>French Polynesia</v>
          </cell>
          <cell r="C52" t="str">
            <v>PF</v>
          </cell>
          <cell r="D52">
            <v>435</v>
          </cell>
          <cell r="E52">
            <v>351</v>
          </cell>
          <cell r="F52">
            <v>257</v>
          </cell>
          <cell r="G52">
            <v>193</v>
          </cell>
          <cell r="H52">
            <v>269</v>
          </cell>
        </row>
        <row r="53">
          <cell r="B53" t="str">
            <v>French Southern and Antartic Territories</v>
          </cell>
          <cell r="C53" t="str">
            <v>TF</v>
          </cell>
          <cell r="D53">
            <v>435</v>
          </cell>
          <cell r="E53">
            <v>351</v>
          </cell>
          <cell r="F53">
            <v>257</v>
          </cell>
          <cell r="G53">
            <v>193</v>
          </cell>
          <cell r="H53">
            <v>269</v>
          </cell>
        </row>
        <row r="54">
          <cell r="B54" t="str">
            <v>Greenland</v>
          </cell>
          <cell r="C54" t="str">
            <v>GL</v>
          </cell>
          <cell r="D54">
            <v>398</v>
          </cell>
          <cell r="E54">
            <v>340</v>
          </cell>
          <cell r="F54">
            <v>277</v>
          </cell>
          <cell r="G54">
            <v>217</v>
          </cell>
          <cell r="H54">
            <v>311</v>
          </cell>
        </row>
        <row r="55">
          <cell r="B55" t="str">
            <v xml:space="preserve">Mayotte </v>
          </cell>
          <cell r="C55" t="str">
            <v>YT</v>
          </cell>
          <cell r="D55">
            <v>435</v>
          </cell>
          <cell r="E55">
            <v>351</v>
          </cell>
          <cell r="F55">
            <v>257</v>
          </cell>
          <cell r="G55">
            <v>193</v>
          </cell>
          <cell r="H55">
            <v>269</v>
          </cell>
        </row>
        <row r="56">
          <cell r="B56" t="str">
            <v xml:space="preserve">Montserrat </v>
          </cell>
          <cell r="C56" t="str">
            <v>MS</v>
          </cell>
          <cell r="D56">
            <v>355</v>
          </cell>
          <cell r="E56">
            <v>334</v>
          </cell>
          <cell r="F56">
            <v>231</v>
          </cell>
          <cell r="G56">
            <v>158</v>
          </cell>
          <cell r="H56">
            <v>312</v>
          </cell>
        </row>
        <row r="57">
          <cell r="B57" t="str">
            <v>New Caledonia and Dependencies</v>
          </cell>
          <cell r="C57" t="str">
            <v>NC</v>
          </cell>
          <cell r="D57">
            <v>435</v>
          </cell>
          <cell r="E57">
            <v>351</v>
          </cell>
          <cell r="F57">
            <v>257</v>
          </cell>
          <cell r="G57">
            <v>193</v>
          </cell>
          <cell r="H57">
            <v>269</v>
          </cell>
        </row>
        <row r="58">
          <cell r="B58" t="str">
            <v>Netherlands Antilles</v>
          </cell>
          <cell r="C58" t="str">
            <v>AN</v>
          </cell>
          <cell r="D58">
            <v>310</v>
          </cell>
          <cell r="E58">
            <v>271</v>
          </cell>
          <cell r="F58">
            <v>215</v>
          </cell>
          <cell r="G58">
            <v>170</v>
          </cell>
          <cell r="H58">
            <v>242</v>
          </cell>
        </row>
        <row r="59">
          <cell r="B59" t="str">
            <v>Pitcairn</v>
          </cell>
          <cell r="C59" t="str">
            <v>PN</v>
          </cell>
          <cell r="D59">
            <v>355</v>
          </cell>
          <cell r="E59">
            <v>334</v>
          </cell>
          <cell r="F59">
            <v>231</v>
          </cell>
          <cell r="G59">
            <v>158</v>
          </cell>
          <cell r="H59">
            <v>312</v>
          </cell>
        </row>
        <row r="60">
          <cell r="B60" t="str">
            <v xml:space="preserve">Saint Helena, Ascension Island, Tristan da Cunha </v>
          </cell>
          <cell r="C60" t="str">
            <v>SH</v>
          </cell>
          <cell r="D60">
            <v>355</v>
          </cell>
          <cell r="E60">
            <v>334</v>
          </cell>
          <cell r="F60">
            <v>231</v>
          </cell>
          <cell r="G60">
            <v>158</v>
          </cell>
          <cell r="H60">
            <v>312</v>
          </cell>
        </row>
        <row r="61">
          <cell r="B61" t="str">
            <v>British Antartic Territories</v>
          </cell>
          <cell r="C61" t="str">
            <v>BAT</v>
          </cell>
          <cell r="D61">
            <v>355</v>
          </cell>
          <cell r="E61">
            <v>334</v>
          </cell>
          <cell r="F61">
            <v>231</v>
          </cell>
          <cell r="G61">
            <v>158</v>
          </cell>
          <cell r="H61">
            <v>312</v>
          </cell>
        </row>
        <row r="62">
          <cell r="B62" t="str">
            <v xml:space="preserve">Saint Pierre And Miquelon </v>
          </cell>
          <cell r="C62" t="str">
            <v>PM</v>
          </cell>
          <cell r="D62">
            <v>435</v>
          </cell>
          <cell r="E62">
            <v>351</v>
          </cell>
          <cell r="F62">
            <v>257</v>
          </cell>
          <cell r="G62">
            <v>193</v>
          </cell>
          <cell r="H62">
            <v>269</v>
          </cell>
        </row>
        <row r="63">
          <cell r="B63" t="str">
            <v>South Georgia And The South Sandwich Islands</v>
          </cell>
          <cell r="C63" t="str">
            <v>GS</v>
          </cell>
          <cell r="D63">
            <v>355</v>
          </cell>
          <cell r="E63">
            <v>334</v>
          </cell>
          <cell r="F63">
            <v>231</v>
          </cell>
          <cell r="G63">
            <v>158</v>
          </cell>
          <cell r="H63">
            <v>312</v>
          </cell>
        </row>
        <row r="64">
          <cell r="B64" t="str">
            <v xml:space="preserve">Turks And Caicos Islands </v>
          </cell>
          <cell r="C64" t="str">
            <v>TC</v>
          </cell>
          <cell r="D64">
            <v>355</v>
          </cell>
          <cell r="E64">
            <v>334</v>
          </cell>
          <cell r="F64">
            <v>231</v>
          </cell>
          <cell r="G64">
            <v>158</v>
          </cell>
          <cell r="H64">
            <v>312</v>
          </cell>
        </row>
        <row r="65">
          <cell r="B65" t="str">
            <v>Virgin Islands, British</v>
          </cell>
          <cell r="C65" t="str">
            <v>VG</v>
          </cell>
          <cell r="D65">
            <v>355</v>
          </cell>
          <cell r="E65">
            <v>334</v>
          </cell>
          <cell r="F65">
            <v>231</v>
          </cell>
          <cell r="G65">
            <v>158</v>
          </cell>
          <cell r="H65">
            <v>312</v>
          </cell>
        </row>
        <row r="66">
          <cell r="B66" t="str">
            <v>Wallis and Futuna Islands</v>
          </cell>
          <cell r="C66" t="str">
            <v>WF</v>
          </cell>
          <cell r="D66">
            <v>435</v>
          </cell>
          <cell r="E66">
            <v>351</v>
          </cell>
          <cell r="F66">
            <v>257</v>
          </cell>
          <cell r="G66">
            <v>193</v>
          </cell>
          <cell r="H66">
            <v>269</v>
          </cell>
        </row>
        <row r="67">
          <cell r="B67" t="str">
            <v>Afghanistan</v>
          </cell>
          <cell r="C67" t="str">
            <v>AF</v>
          </cell>
          <cell r="D67">
            <v>450</v>
          </cell>
          <cell r="E67">
            <v>300</v>
          </cell>
          <cell r="F67">
            <v>250</v>
          </cell>
          <cell r="G67">
            <v>125</v>
          </cell>
          <cell r="H67">
            <v>225</v>
          </cell>
        </row>
        <row r="68">
          <cell r="B68" t="str">
            <v>Algeria</v>
          </cell>
          <cell r="C68" t="str">
            <v>DZ</v>
          </cell>
          <cell r="D68">
            <v>450</v>
          </cell>
          <cell r="E68">
            <v>300</v>
          </cell>
          <cell r="F68">
            <v>250</v>
          </cell>
          <cell r="G68">
            <v>125</v>
          </cell>
          <cell r="H68">
            <v>335</v>
          </cell>
        </row>
        <row r="69">
          <cell r="B69" t="str">
            <v>American Samoa</v>
          </cell>
          <cell r="C69" t="str">
            <v>AS</v>
          </cell>
          <cell r="D69">
            <v>450</v>
          </cell>
          <cell r="E69">
            <v>300</v>
          </cell>
          <cell r="F69">
            <v>250</v>
          </cell>
          <cell r="G69">
            <v>125</v>
          </cell>
          <cell r="H69">
            <v>192</v>
          </cell>
        </row>
        <row r="70">
          <cell r="B70" t="str">
            <v>Angola</v>
          </cell>
          <cell r="C70" t="str">
            <v>AO</v>
          </cell>
          <cell r="D70">
            <v>450</v>
          </cell>
          <cell r="E70">
            <v>300</v>
          </cell>
          <cell r="F70">
            <v>250</v>
          </cell>
          <cell r="G70">
            <v>125</v>
          </cell>
          <cell r="H70">
            <v>387</v>
          </cell>
        </row>
        <row r="71">
          <cell r="B71" t="str">
            <v>Antigua And Barbuda</v>
          </cell>
          <cell r="C71" t="str">
            <v>AG</v>
          </cell>
          <cell r="D71">
            <v>450</v>
          </cell>
          <cell r="E71">
            <v>300</v>
          </cell>
          <cell r="F71">
            <v>250</v>
          </cell>
          <cell r="G71">
            <v>125</v>
          </cell>
          <cell r="H71">
            <v>230</v>
          </cell>
        </row>
        <row r="72">
          <cell r="B72" t="str">
            <v>Argentina</v>
          </cell>
          <cell r="C72" t="str">
            <v>AR</v>
          </cell>
          <cell r="D72">
            <v>450</v>
          </cell>
          <cell r="E72">
            <v>300</v>
          </cell>
          <cell r="F72">
            <v>250</v>
          </cell>
          <cell r="G72">
            <v>125</v>
          </cell>
          <cell r="H72">
            <v>298</v>
          </cell>
        </row>
        <row r="73">
          <cell r="B73" t="str">
            <v>Armenia</v>
          </cell>
          <cell r="C73" t="str">
            <v>AM</v>
          </cell>
          <cell r="D73">
            <v>450</v>
          </cell>
          <cell r="E73">
            <v>300</v>
          </cell>
          <cell r="F73">
            <v>250</v>
          </cell>
          <cell r="G73">
            <v>125</v>
          </cell>
          <cell r="H73">
            <v>128</v>
          </cell>
        </row>
        <row r="74">
          <cell r="B74" t="str">
            <v>Australia</v>
          </cell>
          <cell r="C74" t="str">
            <v>AU</v>
          </cell>
          <cell r="D74">
            <v>450</v>
          </cell>
          <cell r="E74">
            <v>300</v>
          </cell>
          <cell r="F74">
            <v>250</v>
          </cell>
          <cell r="G74">
            <v>125</v>
          </cell>
          <cell r="H74">
            <v>280</v>
          </cell>
        </row>
        <row r="75">
          <cell r="B75" t="str">
            <v>Azerbaijan</v>
          </cell>
          <cell r="C75" t="str">
            <v>AZ</v>
          </cell>
          <cell r="D75">
            <v>450</v>
          </cell>
          <cell r="E75">
            <v>300</v>
          </cell>
          <cell r="F75">
            <v>250</v>
          </cell>
          <cell r="G75">
            <v>125</v>
          </cell>
          <cell r="H75">
            <v>310</v>
          </cell>
        </row>
        <row r="76">
          <cell r="B76" t="str">
            <v>Bahamas</v>
          </cell>
          <cell r="C76" t="str">
            <v>BS</v>
          </cell>
          <cell r="D76">
            <v>450</v>
          </cell>
          <cell r="E76">
            <v>300</v>
          </cell>
          <cell r="F76">
            <v>250</v>
          </cell>
          <cell r="G76">
            <v>125</v>
          </cell>
          <cell r="H76">
            <v>287</v>
          </cell>
        </row>
        <row r="77">
          <cell r="B77" t="str">
            <v>Bahrain</v>
          </cell>
          <cell r="C77" t="str">
            <v>BH</v>
          </cell>
          <cell r="D77">
            <v>450</v>
          </cell>
          <cell r="E77">
            <v>300</v>
          </cell>
          <cell r="F77">
            <v>250</v>
          </cell>
          <cell r="G77">
            <v>125</v>
          </cell>
          <cell r="H77">
            <v>279</v>
          </cell>
        </row>
        <row r="78">
          <cell r="B78" t="str">
            <v>Bangladesh</v>
          </cell>
          <cell r="C78" t="str">
            <v>BD</v>
          </cell>
          <cell r="D78">
            <v>450</v>
          </cell>
          <cell r="E78">
            <v>300</v>
          </cell>
          <cell r="F78">
            <v>250</v>
          </cell>
          <cell r="G78">
            <v>125</v>
          </cell>
          <cell r="H78">
            <v>201</v>
          </cell>
        </row>
        <row r="79">
          <cell r="B79" t="str">
            <v>Barbados</v>
          </cell>
          <cell r="C79" t="str">
            <v>BB</v>
          </cell>
          <cell r="D79">
            <v>450</v>
          </cell>
          <cell r="E79">
            <v>300</v>
          </cell>
          <cell r="F79">
            <v>250</v>
          </cell>
          <cell r="G79">
            <v>125</v>
          </cell>
          <cell r="H79">
            <v>302</v>
          </cell>
        </row>
        <row r="80">
          <cell r="B80" t="str">
            <v>Belarus</v>
          </cell>
          <cell r="C80" t="str">
            <v>BY</v>
          </cell>
          <cell r="D80">
            <v>450</v>
          </cell>
          <cell r="E80">
            <v>300</v>
          </cell>
          <cell r="F80">
            <v>250</v>
          </cell>
          <cell r="G80">
            <v>125</v>
          </cell>
          <cell r="H80">
            <v>205</v>
          </cell>
        </row>
        <row r="81">
          <cell r="B81" t="str">
            <v>Belize</v>
          </cell>
          <cell r="C81" t="str">
            <v>BZ</v>
          </cell>
          <cell r="D81">
            <v>450</v>
          </cell>
          <cell r="E81">
            <v>300</v>
          </cell>
          <cell r="F81">
            <v>250</v>
          </cell>
          <cell r="G81">
            <v>125</v>
          </cell>
          <cell r="H81">
            <v>213</v>
          </cell>
        </row>
        <row r="82">
          <cell r="B82" t="str">
            <v>Benin</v>
          </cell>
          <cell r="C82" t="str">
            <v>BJ</v>
          </cell>
          <cell r="D82">
            <v>450</v>
          </cell>
          <cell r="E82">
            <v>300</v>
          </cell>
          <cell r="F82">
            <v>250</v>
          </cell>
          <cell r="G82">
            <v>125</v>
          </cell>
          <cell r="H82">
            <v>184</v>
          </cell>
        </row>
        <row r="83">
          <cell r="B83" t="str">
            <v>Bhutan</v>
          </cell>
          <cell r="C83" t="str">
            <v>BT</v>
          </cell>
          <cell r="D83">
            <v>450</v>
          </cell>
          <cell r="E83">
            <v>300</v>
          </cell>
          <cell r="F83">
            <v>250</v>
          </cell>
          <cell r="G83">
            <v>125</v>
          </cell>
          <cell r="H83">
            <v>99</v>
          </cell>
        </row>
        <row r="84">
          <cell r="B84" t="str">
            <v>Bolivia, Plurinational State Of</v>
          </cell>
          <cell r="C84" t="str">
            <v>BO</v>
          </cell>
          <cell r="D84">
            <v>450</v>
          </cell>
          <cell r="E84">
            <v>300</v>
          </cell>
          <cell r="F84">
            <v>250</v>
          </cell>
          <cell r="G84">
            <v>125</v>
          </cell>
          <cell r="H84">
            <v>143</v>
          </cell>
        </row>
        <row r="85">
          <cell r="B85" t="str">
            <v>Botswana</v>
          </cell>
          <cell r="C85" t="str">
            <v>BW</v>
          </cell>
          <cell r="D85">
            <v>450</v>
          </cell>
          <cell r="E85">
            <v>300</v>
          </cell>
          <cell r="F85">
            <v>250</v>
          </cell>
          <cell r="G85">
            <v>125</v>
          </cell>
          <cell r="H85">
            <v>196</v>
          </cell>
        </row>
        <row r="86">
          <cell r="B86" t="str">
            <v>Brazil</v>
          </cell>
          <cell r="C86" t="str">
            <v>BR</v>
          </cell>
          <cell r="D86">
            <v>450</v>
          </cell>
          <cell r="E86">
            <v>300</v>
          </cell>
          <cell r="F86">
            <v>250</v>
          </cell>
          <cell r="G86">
            <v>125</v>
          </cell>
          <cell r="H86">
            <v>251</v>
          </cell>
        </row>
        <row r="87">
          <cell r="B87" t="str">
            <v>Brunei Darussalam</v>
          </cell>
          <cell r="C87" t="str">
            <v>BN</v>
          </cell>
          <cell r="D87">
            <v>450</v>
          </cell>
          <cell r="E87">
            <v>300</v>
          </cell>
          <cell r="F87">
            <v>250</v>
          </cell>
          <cell r="G87">
            <v>125</v>
          </cell>
          <cell r="H87">
            <v>177</v>
          </cell>
        </row>
        <row r="88">
          <cell r="B88" t="str">
            <v>Burkina Faso</v>
          </cell>
          <cell r="C88" t="str">
            <v>BF</v>
          </cell>
          <cell r="D88">
            <v>450</v>
          </cell>
          <cell r="E88">
            <v>300</v>
          </cell>
          <cell r="F88">
            <v>250</v>
          </cell>
          <cell r="G88">
            <v>125</v>
          </cell>
          <cell r="H88">
            <v>152</v>
          </cell>
        </row>
        <row r="89">
          <cell r="B89" t="str">
            <v>Burundi</v>
          </cell>
          <cell r="C89" t="str">
            <v>BI</v>
          </cell>
          <cell r="D89">
            <v>450</v>
          </cell>
          <cell r="E89">
            <v>300</v>
          </cell>
          <cell r="F89">
            <v>250</v>
          </cell>
          <cell r="G89">
            <v>125</v>
          </cell>
          <cell r="H89">
            <v>160</v>
          </cell>
        </row>
        <row r="90">
          <cell r="B90" t="str">
            <v>Cambodia</v>
          </cell>
          <cell r="C90" t="str">
            <v>KH</v>
          </cell>
          <cell r="D90">
            <v>450</v>
          </cell>
          <cell r="E90">
            <v>300</v>
          </cell>
          <cell r="F90">
            <v>250</v>
          </cell>
          <cell r="G90">
            <v>125</v>
          </cell>
          <cell r="H90">
            <v>178</v>
          </cell>
        </row>
        <row r="91">
          <cell r="B91" t="str">
            <v>Cameroon</v>
          </cell>
          <cell r="C91" t="str">
            <v>CM</v>
          </cell>
          <cell r="D91">
            <v>450</v>
          </cell>
          <cell r="E91">
            <v>300</v>
          </cell>
          <cell r="F91">
            <v>250</v>
          </cell>
          <cell r="G91">
            <v>125</v>
          </cell>
          <cell r="H91">
            <v>213</v>
          </cell>
        </row>
        <row r="92">
          <cell r="B92" t="str">
            <v>Canada</v>
          </cell>
          <cell r="C92" t="str">
            <v>CA</v>
          </cell>
          <cell r="D92">
            <v>450</v>
          </cell>
          <cell r="E92">
            <v>300</v>
          </cell>
          <cell r="F92">
            <v>250</v>
          </cell>
          <cell r="G92">
            <v>125</v>
          </cell>
          <cell r="H92">
            <v>265</v>
          </cell>
        </row>
        <row r="93">
          <cell r="B93" t="str">
            <v>Cape Verde</v>
          </cell>
          <cell r="C93" t="str">
            <v>CV</v>
          </cell>
          <cell r="D93">
            <v>450</v>
          </cell>
          <cell r="E93">
            <v>300</v>
          </cell>
          <cell r="F93">
            <v>250</v>
          </cell>
          <cell r="G93">
            <v>125</v>
          </cell>
          <cell r="H93">
            <v>194</v>
          </cell>
        </row>
        <row r="94">
          <cell r="B94" t="str">
            <v>Central African Republic</v>
          </cell>
          <cell r="C94" t="str">
            <v>CF</v>
          </cell>
          <cell r="D94">
            <v>450</v>
          </cell>
          <cell r="E94">
            <v>300</v>
          </cell>
          <cell r="F94">
            <v>250</v>
          </cell>
          <cell r="G94">
            <v>125</v>
          </cell>
          <cell r="H94">
            <v>126</v>
          </cell>
        </row>
        <row r="95">
          <cell r="B95" t="str">
            <v>Chad</v>
          </cell>
          <cell r="C95" t="str">
            <v>TD</v>
          </cell>
          <cell r="D95">
            <v>450</v>
          </cell>
          <cell r="E95">
            <v>300</v>
          </cell>
          <cell r="F95">
            <v>250</v>
          </cell>
          <cell r="G95">
            <v>125</v>
          </cell>
          <cell r="H95">
            <v>266</v>
          </cell>
        </row>
        <row r="96">
          <cell r="B96" t="str">
            <v>Chile</v>
          </cell>
          <cell r="C96" t="str">
            <v>CL</v>
          </cell>
          <cell r="D96">
            <v>450</v>
          </cell>
          <cell r="E96">
            <v>300</v>
          </cell>
          <cell r="F96">
            <v>250</v>
          </cell>
          <cell r="G96">
            <v>125</v>
          </cell>
          <cell r="H96">
            <v>191</v>
          </cell>
        </row>
        <row r="97">
          <cell r="B97" t="str">
            <v>China</v>
          </cell>
          <cell r="C97" t="str">
            <v>CN</v>
          </cell>
          <cell r="D97">
            <v>450</v>
          </cell>
          <cell r="E97">
            <v>300</v>
          </cell>
          <cell r="F97">
            <v>250</v>
          </cell>
          <cell r="G97">
            <v>125</v>
          </cell>
          <cell r="H97">
            <v>224</v>
          </cell>
        </row>
        <row r="98">
          <cell r="B98" t="str">
            <v>Colombia</v>
          </cell>
          <cell r="C98" t="str">
            <v>CO</v>
          </cell>
          <cell r="D98">
            <v>450</v>
          </cell>
          <cell r="E98">
            <v>300</v>
          </cell>
          <cell r="F98">
            <v>250</v>
          </cell>
          <cell r="G98">
            <v>125</v>
          </cell>
          <cell r="H98">
            <v>208</v>
          </cell>
        </row>
        <row r="99">
          <cell r="B99" t="str">
            <v>Comoros</v>
          </cell>
          <cell r="C99" t="str">
            <v>KM</v>
          </cell>
          <cell r="D99">
            <v>450</v>
          </cell>
          <cell r="E99">
            <v>300</v>
          </cell>
          <cell r="F99">
            <v>250</v>
          </cell>
          <cell r="G99">
            <v>125</v>
          </cell>
          <cell r="H99">
            <v>192</v>
          </cell>
        </row>
        <row r="100">
          <cell r="B100" t="str">
            <v>Congo</v>
          </cell>
          <cell r="C100" t="str">
            <v>CG</v>
          </cell>
          <cell r="D100">
            <v>450</v>
          </cell>
          <cell r="E100">
            <v>300</v>
          </cell>
          <cell r="F100">
            <v>250</v>
          </cell>
          <cell r="G100">
            <v>125</v>
          </cell>
          <cell r="H100">
            <v>220</v>
          </cell>
        </row>
        <row r="101">
          <cell r="B101" t="str">
            <v>Congo, The Democratic Republic Of The</v>
          </cell>
          <cell r="C101" t="str">
            <v>CD</v>
          </cell>
          <cell r="D101">
            <v>450</v>
          </cell>
          <cell r="E101">
            <v>300</v>
          </cell>
          <cell r="F101">
            <v>250</v>
          </cell>
          <cell r="G101">
            <v>125</v>
          </cell>
          <cell r="H101">
            <v>251</v>
          </cell>
        </row>
        <row r="102">
          <cell r="B102" t="str">
            <v>Cook Islands</v>
          </cell>
          <cell r="C102" t="str">
            <v>CK</v>
          </cell>
          <cell r="D102">
            <v>450</v>
          </cell>
          <cell r="E102">
            <v>300</v>
          </cell>
          <cell r="F102">
            <v>250</v>
          </cell>
          <cell r="G102">
            <v>125</v>
          </cell>
          <cell r="H102">
            <v>222</v>
          </cell>
        </row>
        <row r="103">
          <cell r="B103" t="str">
            <v>Costa Rica</v>
          </cell>
          <cell r="C103" t="str">
            <v>CR</v>
          </cell>
          <cell r="D103">
            <v>450</v>
          </cell>
          <cell r="E103">
            <v>300</v>
          </cell>
          <cell r="F103">
            <v>250</v>
          </cell>
          <cell r="G103">
            <v>125</v>
          </cell>
          <cell r="H103">
            <v>185</v>
          </cell>
        </row>
        <row r="104">
          <cell r="B104" t="str">
            <v>Côte D'ivoire</v>
          </cell>
          <cell r="C104" t="str">
            <v>CI</v>
          </cell>
          <cell r="D104">
            <v>450</v>
          </cell>
          <cell r="E104">
            <v>300</v>
          </cell>
          <cell r="F104">
            <v>250</v>
          </cell>
          <cell r="G104">
            <v>125</v>
          </cell>
          <cell r="H104">
            <v>271</v>
          </cell>
        </row>
        <row r="105">
          <cell r="B105" t="str">
            <v>Cuba</v>
          </cell>
          <cell r="C105" t="str">
            <v>CU</v>
          </cell>
          <cell r="D105">
            <v>450</v>
          </cell>
          <cell r="E105">
            <v>300</v>
          </cell>
          <cell r="F105">
            <v>250</v>
          </cell>
          <cell r="G105">
            <v>125</v>
          </cell>
          <cell r="H105">
            <v>168</v>
          </cell>
        </row>
        <row r="106">
          <cell r="B106" t="str">
            <v>Djibouti</v>
          </cell>
          <cell r="C106" t="str">
            <v>DJ</v>
          </cell>
          <cell r="D106">
            <v>450</v>
          </cell>
          <cell r="E106">
            <v>300</v>
          </cell>
          <cell r="F106">
            <v>250</v>
          </cell>
          <cell r="G106">
            <v>125</v>
          </cell>
          <cell r="H106">
            <v>186</v>
          </cell>
        </row>
        <row r="107">
          <cell r="B107" t="str">
            <v>Dominica</v>
          </cell>
          <cell r="C107" t="str">
            <v>DM</v>
          </cell>
          <cell r="D107">
            <v>450</v>
          </cell>
          <cell r="E107">
            <v>300</v>
          </cell>
          <cell r="F107">
            <v>250</v>
          </cell>
          <cell r="G107">
            <v>125</v>
          </cell>
          <cell r="H107">
            <v>170</v>
          </cell>
        </row>
        <row r="108">
          <cell r="B108" t="str">
            <v>Dominican Republic</v>
          </cell>
          <cell r="C108" t="str">
            <v>DO</v>
          </cell>
          <cell r="D108">
            <v>450</v>
          </cell>
          <cell r="E108">
            <v>300</v>
          </cell>
          <cell r="F108">
            <v>250</v>
          </cell>
          <cell r="G108">
            <v>125</v>
          </cell>
          <cell r="H108">
            <v>189</v>
          </cell>
        </row>
        <row r="109">
          <cell r="B109" t="str">
            <v>Ecuador</v>
          </cell>
          <cell r="C109" t="str">
            <v>EC</v>
          </cell>
          <cell r="D109">
            <v>450</v>
          </cell>
          <cell r="E109">
            <v>300</v>
          </cell>
          <cell r="F109">
            <v>250</v>
          </cell>
          <cell r="G109">
            <v>125</v>
          </cell>
          <cell r="H109">
            <v>159</v>
          </cell>
        </row>
        <row r="110">
          <cell r="B110" t="str">
            <v>Egypt</v>
          </cell>
          <cell r="C110" t="str">
            <v>EG</v>
          </cell>
          <cell r="D110">
            <v>450</v>
          </cell>
          <cell r="E110">
            <v>300</v>
          </cell>
          <cell r="F110">
            <v>250</v>
          </cell>
          <cell r="G110">
            <v>125</v>
          </cell>
          <cell r="H110">
            <v>236</v>
          </cell>
        </row>
        <row r="111">
          <cell r="B111" t="str">
            <v>El Salvador</v>
          </cell>
          <cell r="C111" t="str">
            <v>SV</v>
          </cell>
          <cell r="D111">
            <v>450</v>
          </cell>
          <cell r="E111">
            <v>300</v>
          </cell>
          <cell r="F111">
            <v>250</v>
          </cell>
          <cell r="G111">
            <v>125</v>
          </cell>
          <cell r="H111">
            <v>171</v>
          </cell>
        </row>
        <row r="112">
          <cell r="B112" t="str">
            <v>Equatorial Guinea</v>
          </cell>
          <cell r="C112" t="str">
            <v>GQ</v>
          </cell>
          <cell r="D112">
            <v>450</v>
          </cell>
          <cell r="E112">
            <v>300</v>
          </cell>
          <cell r="F112">
            <v>250</v>
          </cell>
          <cell r="G112">
            <v>125</v>
          </cell>
          <cell r="H112">
            <v>337</v>
          </cell>
        </row>
        <row r="113">
          <cell r="B113" t="str">
            <v>Eritrea</v>
          </cell>
          <cell r="C113" t="str">
            <v>ER</v>
          </cell>
          <cell r="D113">
            <v>450</v>
          </cell>
          <cell r="E113">
            <v>300</v>
          </cell>
          <cell r="F113">
            <v>250</v>
          </cell>
          <cell r="G113">
            <v>125</v>
          </cell>
          <cell r="H113">
            <v>159</v>
          </cell>
        </row>
        <row r="114">
          <cell r="B114" t="str">
            <v>Ethiopia</v>
          </cell>
          <cell r="C114" t="str">
            <v>ET</v>
          </cell>
          <cell r="D114">
            <v>450</v>
          </cell>
          <cell r="E114">
            <v>300</v>
          </cell>
          <cell r="F114">
            <v>250</v>
          </cell>
          <cell r="G114">
            <v>125</v>
          </cell>
          <cell r="H114">
            <v>263</v>
          </cell>
        </row>
        <row r="115">
          <cell r="B115" t="str">
            <v>Fiji</v>
          </cell>
          <cell r="C115" t="str">
            <v>FJ</v>
          </cell>
          <cell r="D115">
            <v>450</v>
          </cell>
          <cell r="E115">
            <v>300</v>
          </cell>
          <cell r="F115">
            <v>250</v>
          </cell>
          <cell r="G115">
            <v>125</v>
          </cell>
          <cell r="H115">
            <v>156</v>
          </cell>
        </row>
        <row r="116">
          <cell r="B116" t="str">
            <v>Gabon</v>
          </cell>
          <cell r="C116" t="str">
            <v>GA</v>
          </cell>
          <cell r="D116">
            <v>450</v>
          </cell>
          <cell r="E116">
            <v>300</v>
          </cell>
          <cell r="F116">
            <v>250</v>
          </cell>
          <cell r="G116">
            <v>125</v>
          </cell>
          <cell r="H116">
            <v>203</v>
          </cell>
        </row>
        <row r="117">
          <cell r="B117" t="str">
            <v>Gambia</v>
          </cell>
          <cell r="C117" t="str">
            <v>GM</v>
          </cell>
          <cell r="D117">
            <v>450</v>
          </cell>
          <cell r="E117">
            <v>300</v>
          </cell>
          <cell r="F117">
            <v>250</v>
          </cell>
          <cell r="G117">
            <v>125</v>
          </cell>
          <cell r="H117">
            <v>162</v>
          </cell>
        </row>
        <row r="118">
          <cell r="B118" t="str">
            <v>Georgia</v>
          </cell>
          <cell r="C118" t="str">
            <v>GE</v>
          </cell>
          <cell r="D118">
            <v>450</v>
          </cell>
          <cell r="E118">
            <v>300</v>
          </cell>
          <cell r="F118">
            <v>250</v>
          </cell>
          <cell r="G118">
            <v>125</v>
          </cell>
          <cell r="H118">
            <v>229</v>
          </cell>
        </row>
        <row r="119">
          <cell r="B119" t="str">
            <v>Ghana</v>
          </cell>
          <cell r="C119" t="str">
            <v>GH</v>
          </cell>
          <cell r="D119">
            <v>450</v>
          </cell>
          <cell r="E119">
            <v>300</v>
          </cell>
          <cell r="F119">
            <v>250</v>
          </cell>
          <cell r="G119">
            <v>125</v>
          </cell>
          <cell r="H119">
            <v>286</v>
          </cell>
        </row>
        <row r="120">
          <cell r="B120" t="str">
            <v>Grenada</v>
          </cell>
          <cell r="C120" t="str">
            <v>GD</v>
          </cell>
          <cell r="D120">
            <v>450</v>
          </cell>
          <cell r="E120">
            <v>300</v>
          </cell>
          <cell r="F120">
            <v>250</v>
          </cell>
          <cell r="G120">
            <v>125</v>
          </cell>
          <cell r="H120">
            <v>245</v>
          </cell>
        </row>
        <row r="121">
          <cell r="B121" t="str">
            <v>Guam</v>
          </cell>
          <cell r="C121" t="str">
            <v>GU</v>
          </cell>
          <cell r="D121">
            <v>450</v>
          </cell>
          <cell r="E121">
            <v>300</v>
          </cell>
          <cell r="F121">
            <v>250</v>
          </cell>
          <cell r="G121">
            <v>125</v>
          </cell>
          <cell r="H121">
            <v>254</v>
          </cell>
        </row>
        <row r="122">
          <cell r="B122" t="str">
            <v>Guatemala</v>
          </cell>
          <cell r="C122" t="str">
            <v>GT</v>
          </cell>
          <cell r="D122">
            <v>450</v>
          </cell>
          <cell r="E122">
            <v>300</v>
          </cell>
          <cell r="F122">
            <v>250</v>
          </cell>
          <cell r="G122">
            <v>125</v>
          </cell>
          <cell r="H122">
            <v>201</v>
          </cell>
        </row>
        <row r="123">
          <cell r="B123" t="str">
            <v>Guinea</v>
          </cell>
          <cell r="C123" t="str">
            <v>GN</v>
          </cell>
          <cell r="D123">
            <v>450</v>
          </cell>
          <cell r="E123">
            <v>300</v>
          </cell>
          <cell r="F123">
            <v>250</v>
          </cell>
          <cell r="G123">
            <v>125</v>
          </cell>
          <cell r="H123">
            <v>226</v>
          </cell>
        </row>
        <row r="124">
          <cell r="B124" t="str">
            <v>Guinea-Bissau</v>
          </cell>
          <cell r="C124" t="str">
            <v>GW</v>
          </cell>
          <cell r="D124">
            <v>450</v>
          </cell>
          <cell r="E124">
            <v>300</v>
          </cell>
          <cell r="F124">
            <v>250</v>
          </cell>
          <cell r="G124">
            <v>125</v>
          </cell>
          <cell r="H124">
            <v>191</v>
          </cell>
        </row>
        <row r="125">
          <cell r="B125" t="str">
            <v>Guyana</v>
          </cell>
          <cell r="C125" t="str">
            <v>GY</v>
          </cell>
          <cell r="D125">
            <v>450</v>
          </cell>
          <cell r="E125">
            <v>300</v>
          </cell>
          <cell r="F125">
            <v>250</v>
          </cell>
          <cell r="G125">
            <v>125</v>
          </cell>
          <cell r="H125">
            <v>173</v>
          </cell>
        </row>
        <row r="126">
          <cell r="B126" t="str">
            <v>Haiti</v>
          </cell>
          <cell r="C126" t="str">
            <v>HT</v>
          </cell>
          <cell r="D126">
            <v>450</v>
          </cell>
          <cell r="E126">
            <v>300</v>
          </cell>
          <cell r="F126">
            <v>250</v>
          </cell>
          <cell r="G126">
            <v>125</v>
          </cell>
          <cell r="H126">
            <v>222</v>
          </cell>
        </row>
        <row r="127">
          <cell r="B127" t="str">
            <v>Honduras</v>
          </cell>
          <cell r="C127" t="str">
            <v>HN</v>
          </cell>
          <cell r="D127">
            <v>450</v>
          </cell>
          <cell r="E127">
            <v>300</v>
          </cell>
          <cell r="F127">
            <v>250</v>
          </cell>
          <cell r="G127">
            <v>125</v>
          </cell>
          <cell r="H127">
            <v>168</v>
          </cell>
        </row>
        <row r="128">
          <cell r="B128" t="str">
            <v>Hong Kong</v>
          </cell>
          <cell r="C128" t="str">
            <v>HK</v>
          </cell>
          <cell r="D128">
            <v>450</v>
          </cell>
          <cell r="E128">
            <v>300</v>
          </cell>
          <cell r="F128">
            <v>250</v>
          </cell>
          <cell r="G128">
            <v>125</v>
          </cell>
          <cell r="H128">
            <v>316</v>
          </cell>
        </row>
        <row r="129">
          <cell r="B129" t="str">
            <v>India</v>
          </cell>
          <cell r="C129" t="str">
            <v>IN</v>
          </cell>
          <cell r="D129">
            <v>450</v>
          </cell>
          <cell r="E129">
            <v>300</v>
          </cell>
          <cell r="F129">
            <v>250</v>
          </cell>
          <cell r="G129">
            <v>125</v>
          </cell>
          <cell r="H129">
            <v>244</v>
          </cell>
        </row>
        <row r="130">
          <cell r="B130" t="str">
            <v>Indonesia</v>
          </cell>
          <cell r="C130" t="str">
            <v>ID</v>
          </cell>
          <cell r="D130">
            <v>450</v>
          </cell>
          <cell r="E130">
            <v>300</v>
          </cell>
          <cell r="F130">
            <v>250</v>
          </cell>
          <cell r="G130">
            <v>125</v>
          </cell>
          <cell r="H130">
            <v>190</v>
          </cell>
        </row>
        <row r="131">
          <cell r="B131" t="str">
            <v>Iran, Islamic Republic Of</v>
          </cell>
          <cell r="C131" t="str">
            <v>IR</v>
          </cell>
          <cell r="D131">
            <v>450</v>
          </cell>
          <cell r="E131">
            <v>300</v>
          </cell>
          <cell r="F131">
            <v>250</v>
          </cell>
          <cell r="G131">
            <v>125</v>
          </cell>
          <cell r="H131">
            <v>214</v>
          </cell>
        </row>
        <row r="132">
          <cell r="B132" t="str">
            <v>Iraq</v>
          </cell>
          <cell r="C132" t="str">
            <v>IQ</v>
          </cell>
          <cell r="D132">
            <v>450</v>
          </cell>
          <cell r="E132">
            <v>300</v>
          </cell>
          <cell r="F132">
            <v>250</v>
          </cell>
          <cell r="G132">
            <v>125</v>
          </cell>
          <cell r="H132">
            <v>288</v>
          </cell>
        </row>
        <row r="133">
          <cell r="B133" t="str">
            <v>Israel</v>
          </cell>
          <cell r="C133" t="str">
            <v>IL</v>
          </cell>
          <cell r="D133">
            <v>450</v>
          </cell>
          <cell r="E133">
            <v>300</v>
          </cell>
          <cell r="F133">
            <v>250</v>
          </cell>
          <cell r="G133">
            <v>125</v>
          </cell>
          <cell r="H133">
            <v>327</v>
          </cell>
        </row>
        <row r="134">
          <cell r="B134" t="str">
            <v>Jamaica</v>
          </cell>
          <cell r="C134" t="str">
            <v>JM</v>
          </cell>
          <cell r="D134">
            <v>450</v>
          </cell>
          <cell r="E134">
            <v>300</v>
          </cell>
          <cell r="F134">
            <v>250</v>
          </cell>
          <cell r="G134">
            <v>125</v>
          </cell>
          <cell r="H134">
            <v>213</v>
          </cell>
        </row>
        <row r="135">
          <cell r="B135" t="str">
            <v>Japan</v>
          </cell>
          <cell r="C135" t="str">
            <v>JP</v>
          </cell>
          <cell r="D135">
            <v>450</v>
          </cell>
          <cell r="E135">
            <v>300</v>
          </cell>
          <cell r="F135">
            <v>250</v>
          </cell>
          <cell r="G135">
            <v>125</v>
          </cell>
          <cell r="H135">
            <v>332</v>
          </cell>
        </row>
        <row r="136">
          <cell r="B136" t="str">
            <v>Jordan</v>
          </cell>
          <cell r="C136" t="str">
            <v>JO</v>
          </cell>
          <cell r="D136">
            <v>450</v>
          </cell>
          <cell r="E136">
            <v>300</v>
          </cell>
          <cell r="F136">
            <v>250</v>
          </cell>
          <cell r="G136">
            <v>125</v>
          </cell>
          <cell r="H136">
            <v>210</v>
          </cell>
        </row>
        <row r="137">
          <cell r="B137" t="str">
            <v>Kazakhstan</v>
          </cell>
          <cell r="C137" t="str">
            <v>KZ</v>
          </cell>
          <cell r="D137">
            <v>450</v>
          </cell>
          <cell r="E137">
            <v>300</v>
          </cell>
          <cell r="F137">
            <v>250</v>
          </cell>
          <cell r="G137">
            <v>125</v>
          </cell>
          <cell r="H137">
            <v>310</v>
          </cell>
        </row>
        <row r="138">
          <cell r="B138" t="str">
            <v>Kenya</v>
          </cell>
          <cell r="C138" t="str">
            <v>KE</v>
          </cell>
          <cell r="D138">
            <v>450</v>
          </cell>
          <cell r="E138">
            <v>300</v>
          </cell>
          <cell r="F138">
            <v>250</v>
          </cell>
          <cell r="G138">
            <v>125</v>
          </cell>
          <cell r="H138">
            <v>282</v>
          </cell>
        </row>
        <row r="139">
          <cell r="B139" t="str">
            <v>Kiribati</v>
          </cell>
          <cell r="C139" t="str">
            <v>KI</v>
          </cell>
          <cell r="D139">
            <v>450</v>
          </cell>
          <cell r="E139">
            <v>300</v>
          </cell>
          <cell r="F139">
            <v>250</v>
          </cell>
          <cell r="G139">
            <v>125</v>
          </cell>
          <cell r="H139">
            <v>235</v>
          </cell>
        </row>
        <row r="140">
          <cell r="B140" t="str">
            <v>Korea, Democratic People's Republic Of</v>
          </cell>
          <cell r="C140" t="str">
            <v>KP</v>
          </cell>
          <cell r="D140">
            <v>450</v>
          </cell>
          <cell r="E140">
            <v>300</v>
          </cell>
          <cell r="F140">
            <v>250</v>
          </cell>
          <cell r="G140">
            <v>125</v>
          </cell>
          <cell r="H140">
            <v>143</v>
          </cell>
        </row>
        <row r="141">
          <cell r="B141" t="str">
            <v>Korea, Republic Of</v>
          </cell>
          <cell r="C141" t="str">
            <v>KR</v>
          </cell>
          <cell r="D141">
            <v>450</v>
          </cell>
          <cell r="E141">
            <v>300</v>
          </cell>
          <cell r="F141">
            <v>250</v>
          </cell>
          <cell r="G141">
            <v>125</v>
          </cell>
          <cell r="H141">
            <v>297</v>
          </cell>
        </row>
        <row r="142">
          <cell r="B142" t="str">
            <v>Kuwait</v>
          </cell>
          <cell r="C142" t="str">
            <v>KW</v>
          </cell>
          <cell r="D142">
            <v>450</v>
          </cell>
          <cell r="E142">
            <v>300</v>
          </cell>
          <cell r="F142">
            <v>250</v>
          </cell>
          <cell r="G142">
            <v>125</v>
          </cell>
          <cell r="H142">
            <v>293</v>
          </cell>
        </row>
        <row r="143">
          <cell r="B143" t="str">
            <v>Kyrgyzstan</v>
          </cell>
          <cell r="C143" t="str">
            <v>KG</v>
          </cell>
          <cell r="D143">
            <v>450</v>
          </cell>
          <cell r="E143">
            <v>300</v>
          </cell>
          <cell r="F143">
            <v>250</v>
          </cell>
          <cell r="G143">
            <v>125</v>
          </cell>
          <cell r="H143">
            <v>381</v>
          </cell>
        </row>
        <row r="144">
          <cell r="B144" t="str">
            <v>Laos People's Democratic Republic</v>
          </cell>
          <cell r="C144" t="str">
            <v>LA</v>
          </cell>
          <cell r="D144">
            <v>450</v>
          </cell>
          <cell r="E144">
            <v>300</v>
          </cell>
          <cell r="F144">
            <v>250</v>
          </cell>
          <cell r="G144">
            <v>125</v>
          </cell>
          <cell r="H144">
            <v>157</v>
          </cell>
        </row>
        <row r="145">
          <cell r="B145" t="str">
            <v>Lebanon</v>
          </cell>
          <cell r="C145" t="str">
            <v>LB</v>
          </cell>
          <cell r="D145">
            <v>450</v>
          </cell>
          <cell r="E145">
            <v>300</v>
          </cell>
          <cell r="F145">
            <v>250</v>
          </cell>
          <cell r="G145">
            <v>125</v>
          </cell>
          <cell r="H145">
            <v>232</v>
          </cell>
        </row>
        <row r="146">
          <cell r="B146" t="str">
            <v>Lesotho</v>
          </cell>
          <cell r="C146" t="str">
            <v>LS</v>
          </cell>
          <cell r="D146">
            <v>450</v>
          </cell>
          <cell r="E146">
            <v>300</v>
          </cell>
          <cell r="F146">
            <v>250</v>
          </cell>
          <cell r="G146">
            <v>125</v>
          </cell>
          <cell r="H146">
            <v>126</v>
          </cell>
        </row>
        <row r="147">
          <cell r="B147" t="str">
            <v>Liberia</v>
          </cell>
          <cell r="C147" t="str">
            <v>LR</v>
          </cell>
          <cell r="D147">
            <v>450</v>
          </cell>
          <cell r="E147">
            <v>300</v>
          </cell>
          <cell r="F147">
            <v>250</v>
          </cell>
          <cell r="G147">
            <v>125</v>
          </cell>
          <cell r="H147">
            <v>196</v>
          </cell>
        </row>
        <row r="148">
          <cell r="B148" t="str">
            <v>Libyan Arab Jamahiriya</v>
          </cell>
          <cell r="C148" t="str">
            <v>LY</v>
          </cell>
          <cell r="D148">
            <v>450</v>
          </cell>
          <cell r="E148">
            <v>300</v>
          </cell>
          <cell r="F148">
            <v>250</v>
          </cell>
          <cell r="G148">
            <v>125</v>
          </cell>
          <cell r="H148">
            <v>169</v>
          </cell>
        </row>
        <row r="149">
          <cell r="B149" t="str">
            <v>Macao</v>
          </cell>
          <cell r="C149" t="str">
            <v>MO</v>
          </cell>
          <cell r="D149">
            <v>450</v>
          </cell>
          <cell r="E149">
            <v>300</v>
          </cell>
          <cell r="F149">
            <v>250</v>
          </cell>
          <cell r="G149">
            <v>125</v>
          </cell>
          <cell r="H149">
            <v>196</v>
          </cell>
        </row>
        <row r="150">
          <cell r="B150" t="str">
            <v>Madagascar</v>
          </cell>
          <cell r="C150" t="str">
            <v>MG</v>
          </cell>
          <cell r="D150">
            <v>450</v>
          </cell>
          <cell r="E150">
            <v>300</v>
          </cell>
          <cell r="F150">
            <v>250</v>
          </cell>
          <cell r="G150">
            <v>125</v>
          </cell>
          <cell r="H150">
            <v>196</v>
          </cell>
        </row>
        <row r="151">
          <cell r="B151" t="str">
            <v>Malawi</v>
          </cell>
          <cell r="C151" t="str">
            <v>MW</v>
          </cell>
          <cell r="D151">
            <v>450</v>
          </cell>
          <cell r="E151">
            <v>300</v>
          </cell>
          <cell r="F151">
            <v>250</v>
          </cell>
          <cell r="G151">
            <v>125</v>
          </cell>
          <cell r="H151">
            <v>209</v>
          </cell>
        </row>
        <row r="152">
          <cell r="B152" t="str">
            <v>Malaysia</v>
          </cell>
          <cell r="C152" t="str">
            <v>MY</v>
          </cell>
          <cell r="D152">
            <v>450</v>
          </cell>
          <cell r="E152">
            <v>300</v>
          </cell>
          <cell r="F152">
            <v>250</v>
          </cell>
          <cell r="G152">
            <v>125</v>
          </cell>
          <cell r="H152">
            <v>181</v>
          </cell>
        </row>
        <row r="153">
          <cell r="B153" t="str">
            <v>Maldives</v>
          </cell>
          <cell r="C153" t="str">
            <v>MV</v>
          </cell>
          <cell r="D153">
            <v>450</v>
          </cell>
          <cell r="E153">
            <v>300</v>
          </cell>
          <cell r="F153">
            <v>250</v>
          </cell>
          <cell r="G153">
            <v>125</v>
          </cell>
          <cell r="H153">
            <v>207</v>
          </cell>
        </row>
        <row r="154">
          <cell r="B154" t="str">
            <v>Mali</v>
          </cell>
          <cell r="C154" t="str">
            <v>ML</v>
          </cell>
          <cell r="D154">
            <v>450</v>
          </cell>
          <cell r="E154">
            <v>300</v>
          </cell>
          <cell r="F154">
            <v>250</v>
          </cell>
          <cell r="G154">
            <v>125</v>
          </cell>
          <cell r="H154">
            <v>228</v>
          </cell>
        </row>
        <row r="155">
          <cell r="B155" t="str">
            <v>Marshall Islands</v>
          </cell>
          <cell r="C155" t="str">
            <v>MH</v>
          </cell>
          <cell r="D155">
            <v>450</v>
          </cell>
          <cell r="E155">
            <v>300</v>
          </cell>
          <cell r="F155">
            <v>250</v>
          </cell>
          <cell r="G155">
            <v>125</v>
          </cell>
          <cell r="H155">
            <v>163</v>
          </cell>
        </row>
        <row r="156">
          <cell r="B156" t="str">
            <v>Mauritania</v>
          </cell>
          <cell r="C156" t="str">
            <v>MR</v>
          </cell>
          <cell r="D156">
            <v>450</v>
          </cell>
          <cell r="E156">
            <v>300</v>
          </cell>
          <cell r="F156">
            <v>250</v>
          </cell>
          <cell r="G156">
            <v>125</v>
          </cell>
          <cell r="H156">
            <v>137</v>
          </cell>
        </row>
        <row r="157">
          <cell r="B157" t="str">
            <v>Mauritius</v>
          </cell>
          <cell r="C157" t="str">
            <v>MU</v>
          </cell>
          <cell r="D157">
            <v>450</v>
          </cell>
          <cell r="E157">
            <v>300</v>
          </cell>
          <cell r="F157">
            <v>250</v>
          </cell>
          <cell r="G157">
            <v>125</v>
          </cell>
          <cell r="H157">
            <v>209</v>
          </cell>
        </row>
        <row r="158">
          <cell r="B158" t="str">
            <v>Mexico</v>
          </cell>
          <cell r="C158" t="str">
            <v>MX</v>
          </cell>
          <cell r="D158">
            <v>450</v>
          </cell>
          <cell r="E158">
            <v>300</v>
          </cell>
          <cell r="F158">
            <v>250</v>
          </cell>
          <cell r="G158">
            <v>125</v>
          </cell>
          <cell r="H158">
            <v>249</v>
          </cell>
        </row>
        <row r="159">
          <cell r="B159" t="str">
            <v>Micronesia, Federated States Of</v>
          </cell>
          <cell r="C159" t="str">
            <v>FM</v>
          </cell>
          <cell r="D159">
            <v>450</v>
          </cell>
          <cell r="E159">
            <v>300</v>
          </cell>
          <cell r="F159">
            <v>250</v>
          </cell>
          <cell r="G159">
            <v>125</v>
          </cell>
          <cell r="H159">
            <v>143</v>
          </cell>
        </row>
        <row r="160">
          <cell r="B160" t="str">
            <v>Moldova, Republic Of</v>
          </cell>
          <cell r="C160" t="str">
            <v>MD</v>
          </cell>
          <cell r="D160">
            <v>450</v>
          </cell>
          <cell r="E160">
            <v>300</v>
          </cell>
          <cell r="F160">
            <v>250</v>
          </cell>
          <cell r="G160">
            <v>125</v>
          </cell>
          <cell r="H160">
            <v>182</v>
          </cell>
        </row>
        <row r="161">
          <cell r="B161" t="str">
            <v>Monaco</v>
          </cell>
          <cell r="C161" t="str">
            <v>MC</v>
          </cell>
          <cell r="D161">
            <v>450</v>
          </cell>
          <cell r="E161">
            <v>300</v>
          </cell>
          <cell r="F161">
            <v>250</v>
          </cell>
          <cell r="G161">
            <v>125</v>
          </cell>
          <cell r="H161">
            <v>268</v>
          </cell>
        </row>
        <row r="162">
          <cell r="B162" t="str">
            <v>Mongolia</v>
          </cell>
          <cell r="C162" t="str">
            <v>MN</v>
          </cell>
          <cell r="D162">
            <v>450</v>
          </cell>
          <cell r="E162">
            <v>300</v>
          </cell>
          <cell r="F162">
            <v>250</v>
          </cell>
          <cell r="G162">
            <v>125</v>
          </cell>
          <cell r="H162">
            <v>164</v>
          </cell>
        </row>
        <row r="163">
          <cell r="B163" t="str">
            <v>Morocco</v>
          </cell>
          <cell r="C163" t="str">
            <v>MA</v>
          </cell>
          <cell r="D163">
            <v>450</v>
          </cell>
          <cell r="E163">
            <v>300</v>
          </cell>
          <cell r="F163">
            <v>250</v>
          </cell>
          <cell r="G163">
            <v>125</v>
          </cell>
          <cell r="H163">
            <v>180</v>
          </cell>
        </row>
        <row r="164">
          <cell r="B164" t="str">
            <v>Mozambique</v>
          </cell>
          <cell r="C164" t="str">
            <v>MZ</v>
          </cell>
          <cell r="D164">
            <v>450</v>
          </cell>
          <cell r="E164">
            <v>300</v>
          </cell>
          <cell r="F164">
            <v>250</v>
          </cell>
          <cell r="G164">
            <v>125</v>
          </cell>
          <cell r="H164">
            <v>197</v>
          </cell>
        </row>
        <row r="165">
          <cell r="B165" t="str">
            <v>Myanmar</v>
          </cell>
          <cell r="C165" t="str">
            <v>MM</v>
          </cell>
          <cell r="D165">
            <v>450</v>
          </cell>
          <cell r="E165">
            <v>300</v>
          </cell>
          <cell r="F165">
            <v>250</v>
          </cell>
          <cell r="G165">
            <v>125</v>
          </cell>
          <cell r="H165">
            <v>158</v>
          </cell>
        </row>
        <row r="166">
          <cell r="B166" t="str">
            <v>Namibia</v>
          </cell>
          <cell r="C166" t="str">
            <v>NA</v>
          </cell>
          <cell r="D166">
            <v>450</v>
          </cell>
          <cell r="E166">
            <v>300</v>
          </cell>
          <cell r="F166">
            <v>250</v>
          </cell>
          <cell r="G166">
            <v>125</v>
          </cell>
          <cell r="H166">
            <v>127</v>
          </cell>
        </row>
        <row r="167">
          <cell r="B167" t="str">
            <v>Nauru</v>
          </cell>
          <cell r="C167" t="str">
            <v>NR</v>
          </cell>
          <cell r="D167">
            <v>450</v>
          </cell>
          <cell r="E167">
            <v>300</v>
          </cell>
          <cell r="F167">
            <v>250</v>
          </cell>
          <cell r="G167">
            <v>125</v>
          </cell>
          <cell r="H167">
            <v>144</v>
          </cell>
        </row>
        <row r="168">
          <cell r="B168" t="str">
            <v>Nepal</v>
          </cell>
          <cell r="C168" t="str">
            <v>NP</v>
          </cell>
          <cell r="D168">
            <v>450</v>
          </cell>
          <cell r="E168">
            <v>300</v>
          </cell>
          <cell r="F168">
            <v>250</v>
          </cell>
          <cell r="G168">
            <v>125</v>
          </cell>
          <cell r="H168">
            <v>122</v>
          </cell>
        </row>
        <row r="169">
          <cell r="B169" t="str">
            <v>New Zealand</v>
          </cell>
          <cell r="C169" t="str">
            <v>NZ</v>
          </cell>
          <cell r="D169">
            <v>450</v>
          </cell>
          <cell r="E169">
            <v>300</v>
          </cell>
          <cell r="F169">
            <v>250</v>
          </cell>
          <cell r="G169">
            <v>125</v>
          </cell>
          <cell r="H169">
            <v>283</v>
          </cell>
        </row>
        <row r="170">
          <cell r="B170" t="str">
            <v>Nicaragua</v>
          </cell>
          <cell r="C170" t="str">
            <v>NI</v>
          </cell>
          <cell r="D170">
            <v>450</v>
          </cell>
          <cell r="E170">
            <v>300</v>
          </cell>
          <cell r="F170">
            <v>250</v>
          </cell>
          <cell r="G170">
            <v>125</v>
          </cell>
          <cell r="H170">
            <v>136</v>
          </cell>
        </row>
        <row r="171">
          <cell r="B171" t="str">
            <v>Niger</v>
          </cell>
          <cell r="C171" t="str">
            <v>NE</v>
          </cell>
          <cell r="D171">
            <v>450</v>
          </cell>
          <cell r="E171">
            <v>300</v>
          </cell>
          <cell r="F171">
            <v>250</v>
          </cell>
          <cell r="G171">
            <v>125</v>
          </cell>
          <cell r="H171">
            <v>180</v>
          </cell>
        </row>
        <row r="172">
          <cell r="B172" t="str">
            <v>Nigeria</v>
          </cell>
          <cell r="C172" t="str">
            <v>NG</v>
          </cell>
          <cell r="D172">
            <v>450</v>
          </cell>
          <cell r="E172">
            <v>300</v>
          </cell>
          <cell r="F172">
            <v>250</v>
          </cell>
          <cell r="G172">
            <v>125</v>
          </cell>
          <cell r="H172">
            <v>219</v>
          </cell>
        </row>
        <row r="173">
          <cell r="B173" t="str">
            <v>Niue</v>
          </cell>
          <cell r="C173" t="str">
            <v>NU</v>
          </cell>
          <cell r="D173">
            <v>450</v>
          </cell>
          <cell r="E173">
            <v>300</v>
          </cell>
          <cell r="F173">
            <v>250</v>
          </cell>
          <cell r="G173">
            <v>125</v>
          </cell>
          <cell r="H173">
            <v>128</v>
          </cell>
        </row>
        <row r="174">
          <cell r="B174" t="str">
            <v>Oman</v>
          </cell>
          <cell r="C174" t="str">
            <v>OM</v>
          </cell>
          <cell r="D174">
            <v>450</v>
          </cell>
          <cell r="E174">
            <v>300</v>
          </cell>
          <cell r="F174">
            <v>250</v>
          </cell>
          <cell r="G174">
            <v>125</v>
          </cell>
          <cell r="H174">
            <v>287</v>
          </cell>
        </row>
        <row r="175">
          <cell r="B175" t="str">
            <v>Pakistan</v>
          </cell>
          <cell r="C175" t="str">
            <v>PK</v>
          </cell>
          <cell r="D175">
            <v>450</v>
          </cell>
          <cell r="E175">
            <v>300</v>
          </cell>
          <cell r="F175">
            <v>250</v>
          </cell>
          <cell r="G175">
            <v>125</v>
          </cell>
          <cell r="H175">
            <v>167</v>
          </cell>
        </row>
        <row r="176">
          <cell r="B176" t="str">
            <v>Palau</v>
          </cell>
          <cell r="C176" t="str">
            <v>PW</v>
          </cell>
          <cell r="D176">
            <v>450</v>
          </cell>
          <cell r="E176">
            <v>300</v>
          </cell>
          <cell r="F176">
            <v>250</v>
          </cell>
          <cell r="G176">
            <v>125</v>
          </cell>
          <cell r="H176">
            <v>158</v>
          </cell>
        </row>
        <row r="177">
          <cell r="B177" t="str">
            <v>Panama</v>
          </cell>
          <cell r="C177" t="str">
            <v>PA</v>
          </cell>
          <cell r="D177">
            <v>450</v>
          </cell>
          <cell r="E177">
            <v>300</v>
          </cell>
          <cell r="F177">
            <v>250</v>
          </cell>
          <cell r="G177">
            <v>125</v>
          </cell>
          <cell r="H177">
            <v>193</v>
          </cell>
        </row>
        <row r="178">
          <cell r="B178" t="str">
            <v>Papua New Guinea</v>
          </cell>
          <cell r="C178" t="str">
            <v>PG</v>
          </cell>
          <cell r="D178">
            <v>450</v>
          </cell>
          <cell r="E178">
            <v>300</v>
          </cell>
          <cell r="F178">
            <v>250</v>
          </cell>
          <cell r="G178">
            <v>125</v>
          </cell>
          <cell r="H178">
            <v>427</v>
          </cell>
        </row>
        <row r="179">
          <cell r="B179" t="str">
            <v>Paraguay</v>
          </cell>
          <cell r="C179" t="str">
            <v>PY</v>
          </cell>
          <cell r="D179">
            <v>450</v>
          </cell>
          <cell r="E179">
            <v>300</v>
          </cell>
          <cell r="F179">
            <v>250</v>
          </cell>
          <cell r="G179">
            <v>125</v>
          </cell>
          <cell r="H179">
            <v>188</v>
          </cell>
        </row>
        <row r="180">
          <cell r="B180" t="str">
            <v>Peru</v>
          </cell>
          <cell r="C180" t="str">
            <v>PE</v>
          </cell>
          <cell r="D180">
            <v>450</v>
          </cell>
          <cell r="E180">
            <v>300</v>
          </cell>
          <cell r="F180">
            <v>250</v>
          </cell>
          <cell r="G180">
            <v>125</v>
          </cell>
          <cell r="H180">
            <v>178</v>
          </cell>
        </row>
        <row r="181">
          <cell r="B181" t="str">
            <v>Philippines</v>
          </cell>
          <cell r="C181" t="str">
            <v>PH</v>
          </cell>
          <cell r="D181">
            <v>450</v>
          </cell>
          <cell r="E181">
            <v>300</v>
          </cell>
          <cell r="F181">
            <v>250</v>
          </cell>
          <cell r="G181">
            <v>125</v>
          </cell>
          <cell r="H181">
            <v>188</v>
          </cell>
        </row>
        <row r="182">
          <cell r="B182" t="str">
            <v>Puerto Rico</v>
          </cell>
          <cell r="C182" t="str">
            <v>PR</v>
          </cell>
          <cell r="D182">
            <v>450</v>
          </cell>
          <cell r="E182">
            <v>300</v>
          </cell>
          <cell r="F182">
            <v>250</v>
          </cell>
          <cell r="G182">
            <v>125</v>
          </cell>
          <cell r="H182">
            <v>245</v>
          </cell>
        </row>
        <row r="183">
          <cell r="B183" t="str">
            <v>Qatar</v>
          </cell>
          <cell r="C183" t="str">
            <v>QA</v>
          </cell>
          <cell r="D183">
            <v>450</v>
          </cell>
          <cell r="E183">
            <v>300</v>
          </cell>
          <cell r="F183">
            <v>250</v>
          </cell>
          <cell r="G183">
            <v>125</v>
          </cell>
          <cell r="H183">
            <v>321</v>
          </cell>
        </row>
        <row r="184">
          <cell r="B184" t="str">
            <v>Russian Federation</v>
          </cell>
          <cell r="C184" t="str">
            <v>RU</v>
          </cell>
          <cell r="D184">
            <v>450</v>
          </cell>
          <cell r="E184">
            <v>300</v>
          </cell>
          <cell r="F184">
            <v>250</v>
          </cell>
          <cell r="G184">
            <v>125</v>
          </cell>
          <cell r="H184">
            <v>435</v>
          </cell>
        </row>
        <row r="185">
          <cell r="B185" t="str">
            <v>Rwanda</v>
          </cell>
          <cell r="C185" t="str">
            <v>RW</v>
          </cell>
          <cell r="D185">
            <v>450</v>
          </cell>
          <cell r="E185">
            <v>300</v>
          </cell>
          <cell r="F185">
            <v>250</v>
          </cell>
          <cell r="G185">
            <v>125</v>
          </cell>
          <cell r="H185">
            <v>248</v>
          </cell>
        </row>
        <row r="186">
          <cell r="B186" t="str">
            <v>Saint Kitts And Nevis</v>
          </cell>
          <cell r="C186" t="str">
            <v>KN</v>
          </cell>
          <cell r="D186">
            <v>450</v>
          </cell>
          <cell r="E186">
            <v>300</v>
          </cell>
          <cell r="F186">
            <v>250</v>
          </cell>
          <cell r="G186">
            <v>125</v>
          </cell>
          <cell r="H186">
            <v>206</v>
          </cell>
        </row>
        <row r="187">
          <cell r="B187" t="str">
            <v>Saint Lucia</v>
          </cell>
          <cell r="C187" t="str">
            <v>LC</v>
          </cell>
          <cell r="D187">
            <v>450</v>
          </cell>
          <cell r="E187">
            <v>300</v>
          </cell>
          <cell r="F187">
            <v>250</v>
          </cell>
          <cell r="G187">
            <v>125</v>
          </cell>
          <cell r="H187">
            <v>226</v>
          </cell>
        </row>
        <row r="188">
          <cell r="B188" t="str">
            <v>Saint Vincent And The Grenadines</v>
          </cell>
          <cell r="C188" t="str">
            <v>VC</v>
          </cell>
          <cell r="D188">
            <v>450</v>
          </cell>
          <cell r="E188">
            <v>300</v>
          </cell>
          <cell r="F188">
            <v>250</v>
          </cell>
          <cell r="G188">
            <v>125</v>
          </cell>
          <cell r="H188">
            <v>226</v>
          </cell>
        </row>
        <row r="189">
          <cell r="B189" t="str">
            <v>Samoa</v>
          </cell>
          <cell r="C189" t="str">
            <v>WS</v>
          </cell>
          <cell r="D189">
            <v>450</v>
          </cell>
          <cell r="E189">
            <v>300</v>
          </cell>
          <cell r="F189">
            <v>250</v>
          </cell>
          <cell r="G189">
            <v>125</v>
          </cell>
          <cell r="H189">
            <v>138</v>
          </cell>
        </row>
        <row r="190">
          <cell r="B190" t="str">
            <v>Sao Tome And Principe</v>
          </cell>
          <cell r="C190" t="str">
            <v>ST</v>
          </cell>
          <cell r="D190">
            <v>450</v>
          </cell>
          <cell r="E190">
            <v>300</v>
          </cell>
          <cell r="F190">
            <v>250</v>
          </cell>
          <cell r="G190">
            <v>125</v>
          </cell>
          <cell r="H190">
            <v>272</v>
          </cell>
        </row>
        <row r="191">
          <cell r="B191" t="str">
            <v>Saudi Arabia</v>
          </cell>
          <cell r="C191" t="str">
            <v>SA</v>
          </cell>
          <cell r="D191">
            <v>450</v>
          </cell>
          <cell r="E191">
            <v>300</v>
          </cell>
          <cell r="F191">
            <v>250</v>
          </cell>
          <cell r="G191">
            <v>125</v>
          </cell>
          <cell r="H191">
            <v>335</v>
          </cell>
        </row>
        <row r="192">
          <cell r="B192" t="str">
            <v>Senegal</v>
          </cell>
          <cell r="C192" t="str">
            <v>SN</v>
          </cell>
          <cell r="D192">
            <v>450</v>
          </cell>
          <cell r="E192">
            <v>300</v>
          </cell>
          <cell r="F192">
            <v>250</v>
          </cell>
          <cell r="G192">
            <v>125</v>
          </cell>
          <cell r="H192">
            <v>225</v>
          </cell>
        </row>
        <row r="193">
          <cell r="B193" t="str">
            <v>Seychelles</v>
          </cell>
          <cell r="C193" t="str">
            <v>SC</v>
          </cell>
          <cell r="D193">
            <v>450</v>
          </cell>
          <cell r="E193">
            <v>300</v>
          </cell>
          <cell r="F193">
            <v>250</v>
          </cell>
          <cell r="G193">
            <v>125</v>
          </cell>
          <cell r="H193">
            <v>261</v>
          </cell>
        </row>
        <row r="194">
          <cell r="B194" t="str">
            <v>Sierra Leone</v>
          </cell>
          <cell r="C194" t="str">
            <v>SL</v>
          </cell>
          <cell r="D194">
            <v>450</v>
          </cell>
          <cell r="E194">
            <v>300</v>
          </cell>
          <cell r="F194">
            <v>250</v>
          </cell>
          <cell r="G194">
            <v>125</v>
          </cell>
          <cell r="H194">
            <v>225</v>
          </cell>
        </row>
        <row r="195">
          <cell r="B195" t="str">
            <v>Singapore</v>
          </cell>
          <cell r="C195" t="str">
            <v>SG</v>
          </cell>
          <cell r="D195">
            <v>450</v>
          </cell>
          <cell r="E195">
            <v>300</v>
          </cell>
          <cell r="F195">
            <v>250</v>
          </cell>
          <cell r="G195">
            <v>125</v>
          </cell>
          <cell r="H195">
            <v>340</v>
          </cell>
        </row>
        <row r="196">
          <cell r="B196" t="str">
            <v>Solomon Islands</v>
          </cell>
          <cell r="C196" t="str">
            <v>SB</v>
          </cell>
          <cell r="D196">
            <v>450</v>
          </cell>
          <cell r="E196">
            <v>300</v>
          </cell>
          <cell r="F196">
            <v>250</v>
          </cell>
          <cell r="G196">
            <v>125</v>
          </cell>
          <cell r="H196">
            <v>151</v>
          </cell>
        </row>
        <row r="197">
          <cell r="B197" t="str">
            <v>Somalia</v>
          </cell>
          <cell r="C197" t="str">
            <v>SO</v>
          </cell>
          <cell r="D197">
            <v>450</v>
          </cell>
          <cell r="E197">
            <v>300</v>
          </cell>
          <cell r="F197">
            <v>250</v>
          </cell>
          <cell r="G197">
            <v>125</v>
          </cell>
          <cell r="H197">
            <v>118</v>
          </cell>
        </row>
        <row r="198">
          <cell r="B198" t="str">
            <v>South Africa</v>
          </cell>
          <cell r="C198" t="str">
            <v>ZA</v>
          </cell>
          <cell r="D198">
            <v>450</v>
          </cell>
          <cell r="E198">
            <v>300</v>
          </cell>
          <cell r="F198">
            <v>250</v>
          </cell>
          <cell r="G198">
            <v>125</v>
          </cell>
          <cell r="H198">
            <v>210</v>
          </cell>
        </row>
        <row r="199">
          <cell r="B199" t="str">
            <v>Sri Lanka</v>
          </cell>
          <cell r="C199" t="str">
            <v>LK</v>
          </cell>
          <cell r="D199">
            <v>450</v>
          </cell>
          <cell r="E199">
            <v>300</v>
          </cell>
          <cell r="F199">
            <v>250</v>
          </cell>
          <cell r="G199">
            <v>125</v>
          </cell>
          <cell r="H199">
            <v>158</v>
          </cell>
        </row>
        <row r="200">
          <cell r="B200" t="str">
            <v>Sudan</v>
          </cell>
          <cell r="C200" t="str">
            <v>SD</v>
          </cell>
          <cell r="D200">
            <v>450</v>
          </cell>
          <cell r="E200">
            <v>300</v>
          </cell>
          <cell r="F200">
            <v>250</v>
          </cell>
          <cell r="G200">
            <v>125</v>
          </cell>
          <cell r="H200">
            <v>214</v>
          </cell>
        </row>
        <row r="201">
          <cell r="B201" t="str">
            <v>Suriname</v>
          </cell>
          <cell r="C201" t="str">
            <v>SR</v>
          </cell>
          <cell r="D201">
            <v>450</v>
          </cell>
          <cell r="E201">
            <v>300</v>
          </cell>
          <cell r="F201">
            <v>250</v>
          </cell>
          <cell r="G201">
            <v>125</v>
          </cell>
          <cell r="H201">
            <v>158</v>
          </cell>
        </row>
        <row r="202">
          <cell r="B202" t="str">
            <v>Swaziland</v>
          </cell>
          <cell r="C202" t="str">
            <v>SZ</v>
          </cell>
          <cell r="D202">
            <v>450</v>
          </cell>
          <cell r="E202">
            <v>300</v>
          </cell>
          <cell r="F202">
            <v>250</v>
          </cell>
          <cell r="G202">
            <v>125</v>
          </cell>
          <cell r="H202">
            <v>175</v>
          </cell>
        </row>
        <row r="203">
          <cell r="B203" t="str">
            <v>Syrian Arab Republic</v>
          </cell>
          <cell r="C203" t="str">
            <v>SY</v>
          </cell>
          <cell r="D203">
            <v>450</v>
          </cell>
          <cell r="E203">
            <v>300</v>
          </cell>
          <cell r="F203">
            <v>250</v>
          </cell>
          <cell r="G203">
            <v>125</v>
          </cell>
          <cell r="H203">
            <v>271</v>
          </cell>
        </row>
        <row r="204">
          <cell r="B204" t="str">
            <v>Tajikistan</v>
          </cell>
          <cell r="C204" t="str">
            <v>TJ</v>
          </cell>
          <cell r="D204">
            <v>450</v>
          </cell>
          <cell r="E204">
            <v>300</v>
          </cell>
          <cell r="F204">
            <v>250</v>
          </cell>
          <cell r="G204">
            <v>125</v>
          </cell>
          <cell r="H204">
            <v>145</v>
          </cell>
        </row>
        <row r="205">
          <cell r="B205" t="str">
            <v>Tanzania, United Republic Of</v>
          </cell>
          <cell r="C205" t="str">
            <v>TZ</v>
          </cell>
          <cell r="D205">
            <v>450</v>
          </cell>
          <cell r="E205">
            <v>300</v>
          </cell>
          <cell r="F205">
            <v>250</v>
          </cell>
          <cell r="G205">
            <v>125</v>
          </cell>
          <cell r="H205">
            <v>229</v>
          </cell>
        </row>
        <row r="206">
          <cell r="B206" t="str">
            <v>Thailand</v>
          </cell>
          <cell r="C206" t="str">
            <v>TH</v>
          </cell>
          <cell r="D206">
            <v>450</v>
          </cell>
          <cell r="E206">
            <v>300</v>
          </cell>
          <cell r="F206">
            <v>250</v>
          </cell>
          <cell r="G206">
            <v>125</v>
          </cell>
          <cell r="H206">
            <v>176</v>
          </cell>
        </row>
        <row r="207">
          <cell r="B207" t="str">
            <v>Timor-Leste</v>
          </cell>
          <cell r="C207" t="str">
            <v>TL</v>
          </cell>
          <cell r="D207">
            <v>450</v>
          </cell>
          <cell r="E207">
            <v>300</v>
          </cell>
          <cell r="F207">
            <v>250</v>
          </cell>
          <cell r="G207">
            <v>125</v>
          </cell>
          <cell r="H207">
            <v>148</v>
          </cell>
        </row>
        <row r="208">
          <cell r="B208" t="str">
            <v>Togo</v>
          </cell>
          <cell r="C208" t="str">
            <v>TG</v>
          </cell>
          <cell r="D208">
            <v>450</v>
          </cell>
          <cell r="E208">
            <v>300</v>
          </cell>
          <cell r="F208">
            <v>250</v>
          </cell>
          <cell r="G208">
            <v>125</v>
          </cell>
          <cell r="H208">
            <v>176</v>
          </cell>
        </row>
        <row r="209">
          <cell r="B209" t="str">
            <v>Tokelau</v>
          </cell>
          <cell r="C209" t="str">
            <v>TK</v>
          </cell>
          <cell r="D209">
            <v>450</v>
          </cell>
          <cell r="E209">
            <v>300</v>
          </cell>
          <cell r="F209">
            <v>250</v>
          </cell>
          <cell r="G209">
            <v>125</v>
          </cell>
          <cell r="H209">
            <v>59</v>
          </cell>
        </row>
        <row r="210">
          <cell r="B210" t="str">
            <v>Tonga</v>
          </cell>
          <cell r="C210" t="str">
            <v>TO</v>
          </cell>
          <cell r="D210">
            <v>450</v>
          </cell>
          <cell r="E210">
            <v>300</v>
          </cell>
          <cell r="F210">
            <v>250</v>
          </cell>
          <cell r="G210">
            <v>125</v>
          </cell>
          <cell r="H210">
            <v>243</v>
          </cell>
        </row>
        <row r="211">
          <cell r="B211" t="str">
            <v>Trinidad And Tobago</v>
          </cell>
          <cell r="C211" t="str">
            <v>TT</v>
          </cell>
          <cell r="D211">
            <v>450</v>
          </cell>
          <cell r="E211">
            <v>300</v>
          </cell>
          <cell r="F211">
            <v>250</v>
          </cell>
          <cell r="G211">
            <v>125</v>
          </cell>
          <cell r="H211">
            <v>263</v>
          </cell>
        </row>
        <row r="212">
          <cell r="B212" t="str">
            <v>Tunisia</v>
          </cell>
          <cell r="C212" t="str">
            <v>TN</v>
          </cell>
          <cell r="D212">
            <v>450</v>
          </cell>
          <cell r="E212">
            <v>300</v>
          </cell>
          <cell r="F212">
            <v>250</v>
          </cell>
          <cell r="G212">
            <v>125</v>
          </cell>
          <cell r="H212">
            <v>172</v>
          </cell>
        </row>
        <row r="213">
          <cell r="B213" t="str">
            <v>Turkmenistan</v>
          </cell>
          <cell r="C213" t="str">
            <v>TM</v>
          </cell>
          <cell r="D213">
            <v>450</v>
          </cell>
          <cell r="E213">
            <v>300</v>
          </cell>
          <cell r="F213">
            <v>250</v>
          </cell>
          <cell r="G213">
            <v>125</v>
          </cell>
          <cell r="H213">
            <v>157</v>
          </cell>
        </row>
        <row r="214">
          <cell r="B214" t="str">
            <v>Tuvalu</v>
          </cell>
          <cell r="C214" t="str">
            <v>TV</v>
          </cell>
          <cell r="D214">
            <v>450</v>
          </cell>
          <cell r="E214">
            <v>300</v>
          </cell>
          <cell r="F214">
            <v>250</v>
          </cell>
          <cell r="G214">
            <v>125</v>
          </cell>
          <cell r="H214">
            <v>94</v>
          </cell>
        </row>
        <row r="215">
          <cell r="B215" t="str">
            <v>Uganda</v>
          </cell>
          <cell r="C215" t="str">
            <v>UG</v>
          </cell>
          <cell r="D215">
            <v>450</v>
          </cell>
          <cell r="E215">
            <v>300</v>
          </cell>
          <cell r="F215">
            <v>250</v>
          </cell>
          <cell r="G215">
            <v>125</v>
          </cell>
          <cell r="H215">
            <v>212</v>
          </cell>
        </row>
        <row r="216">
          <cell r="B216" t="str">
            <v>Ukraine</v>
          </cell>
          <cell r="C216" t="str">
            <v>UA</v>
          </cell>
          <cell r="D216">
            <v>450</v>
          </cell>
          <cell r="E216">
            <v>300</v>
          </cell>
          <cell r="F216">
            <v>250</v>
          </cell>
          <cell r="G216">
            <v>125</v>
          </cell>
          <cell r="H216">
            <v>334</v>
          </cell>
        </row>
        <row r="217">
          <cell r="B217" t="str">
            <v>United Arab Emirates</v>
          </cell>
          <cell r="C217" t="str">
            <v>AE</v>
          </cell>
          <cell r="D217">
            <v>450</v>
          </cell>
          <cell r="E217">
            <v>300</v>
          </cell>
          <cell r="F217">
            <v>250</v>
          </cell>
          <cell r="G217">
            <v>125</v>
          </cell>
          <cell r="H217">
            <v>275</v>
          </cell>
        </row>
        <row r="218">
          <cell r="B218" t="str">
            <v>United States of America</v>
          </cell>
          <cell r="C218" t="str">
            <v>US</v>
          </cell>
          <cell r="D218">
            <v>450</v>
          </cell>
          <cell r="E218">
            <v>300</v>
          </cell>
          <cell r="F218">
            <v>250</v>
          </cell>
          <cell r="G218">
            <v>125</v>
          </cell>
          <cell r="H218">
            <v>292</v>
          </cell>
        </row>
        <row r="219">
          <cell r="B219" t="str">
            <v>Uruguay</v>
          </cell>
          <cell r="C219" t="str">
            <v>UY</v>
          </cell>
          <cell r="D219">
            <v>450</v>
          </cell>
          <cell r="E219">
            <v>300</v>
          </cell>
          <cell r="F219">
            <v>250</v>
          </cell>
          <cell r="G219">
            <v>125</v>
          </cell>
          <cell r="H219">
            <v>222</v>
          </cell>
        </row>
        <row r="220">
          <cell r="B220" t="str">
            <v>Uzbekistan</v>
          </cell>
          <cell r="C220" t="str">
            <v>UZ</v>
          </cell>
          <cell r="D220">
            <v>450</v>
          </cell>
          <cell r="E220">
            <v>300</v>
          </cell>
          <cell r="F220">
            <v>250</v>
          </cell>
          <cell r="G220">
            <v>125</v>
          </cell>
          <cell r="H220">
            <v>209</v>
          </cell>
        </row>
        <row r="221">
          <cell r="B221" t="str">
            <v>Vanuatu</v>
          </cell>
          <cell r="C221" t="str">
            <v>VU</v>
          </cell>
          <cell r="D221">
            <v>450</v>
          </cell>
          <cell r="E221">
            <v>300</v>
          </cell>
          <cell r="F221">
            <v>250</v>
          </cell>
          <cell r="G221">
            <v>125</v>
          </cell>
          <cell r="H221">
            <v>211</v>
          </cell>
        </row>
        <row r="222">
          <cell r="B222" t="str">
            <v>Venezuela, Bolivarian Republic Of</v>
          </cell>
          <cell r="C222" t="str">
            <v>VE</v>
          </cell>
          <cell r="D222">
            <v>450</v>
          </cell>
          <cell r="E222">
            <v>300</v>
          </cell>
          <cell r="F222">
            <v>250</v>
          </cell>
          <cell r="G222">
            <v>125</v>
          </cell>
          <cell r="H222">
            <v>337</v>
          </cell>
        </row>
        <row r="223">
          <cell r="B223" t="str">
            <v>Viet Nam</v>
          </cell>
          <cell r="C223" t="str">
            <v>VN</v>
          </cell>
          <cell r="D223">
            <v>450</v>
          </cell>
          <cell r="E223">
            <v>300</v>
          </cell>
          <cell r="F223">
            <v>250</v>
          </cell>
          <cell r="G223">
            <v>125</v>
          </cell>
          <cell r="H223">
            <v>132</v>
          </cell>
        </row>
        <row r="224">
          <cell r="B224" t="str">
            <v>Virgin Islands, U.S.</v>
          </cell>
          <cell r="C224" t="str">
            <v>VI</v>
          </cell>
          <cell r="D224">
            <v>450</v>
          </cell>
          <cell r="E224">
            <v>300</v>
          </cell>
          <cell r="F224">
            <v>250</v>
          </cell>
          <cell r="G224">
            <v>125</v>
          </cell>
          <cell r="H224">
            <v>261</v>
          </cell>
        </row>
        <row r="225">
          <cell r="B225" t="str">
            <v>West Bank and Gaza Strip</v>
          </cell>
          <cell r="C225" t="str">
            <v>PS</v>
          </cell>
          <cell r="D225">
            <v>450</v>
          </cell>
          <cell r="E225">
            <v>300</v>
          </cell>
          <cell r="F225">
            <v>250</v>
          </cell>
          <cell r="G225">
            <v>125</v>
          </cell>
          <cell r="H225">
            <v>139</v>
          </cell>
        </row>
        <row r="226">
          <cell r="B226" t="str">
            <v>Yemen</v>
          </cell>
          <cell r="C226" t="str">
            <v>YE</v>
          </cell>
          <cell r="D226">
            <v>450</v>
          </cell>
          <cell r="E226">
            <v>300</v>
          </cell>
          <cell r="F226">
            <v>250</v>
          </cell>
          <cell r="G226">
            <v>125</v>
          </cell>
          <cell r="H226">
            <v>164</v>
          </cell>
        </row>
        <row r="227">
          <cell r="B227" t="str">
            <v>Zambia</v>
          </cell>
          <cell r="C227" t="str">
            <v>ZM</v>
          </cell>
          <cell r="D227">
            <v>450</v>
          </cell>
          <cell r="E227">
            <v>300</v>
          </cell>
          <cell r="F227">
            <v>250</v>
          </cell>
          <cell r="G227">
            <v>125</v>
          </cell>
          <cell r="H227">
            <v>230</v>
          </cell>
        </row>
        <row r="228">
          <cell r="B228" t="str">
            <v>Zimbabwe</v>
          </cell>
          <cell r="C228" t="str">
            <v>ZM</v>
          </cell>
          <cell r="D228">
            <v>450</v>
          </cell>
          <cell r="E228">
            <v>300</v>
          </cell>
          <cell r="F228">
            <v>250</v>
          </cell>
          <cell r="G228">
            <v>125</v>
          </cell>
          <cell r="H228">
            <v>141</v>
          </cell>
        </row>
        <row r="229">
          <cell r="B229" t="str">
            <v>Other</v>
          </cell>
          <cell r="C229" t="str">
            <v>OT</v>
          </cell>
          <cell r="D229">
            <v>450</v>
          </cell>
          <cell r="E229">
            <v>300</v>
          </cell>
          <cell r="F229">
            <v>250</v>
          </cell>
          <cell r="G229">
            <v>125</v>
          </cell>
          <cell r="H229">
            <v>200</v>
          </cell>
        </row>
      </sheetData>
      <sheetData sheetId="13">
        <row r="6">
          <cell r="A6" t="str">
            <v xml:space="preserve">Comenius Multilateral Projects </v>
          </cell>
        </row>
        <row r="7">
          <cell r="A7" t="str">
            <v xml:space="preserve">Comenius Multilateral Networks </v>
          </cell>
        </row>
        <row r="8">
          <cell r="A8" t="str">
            <v>Comenius Accompanying Measures</v>
          </cell>
        </row>
        <row r="9">
          <cell r="A9" t="str">
            <v>Erasmus Multilateral Projects (minimum duration 24 months)</v>
          </cell>
        </row>
        <row r="10">
          <cell r="A10" t="str">
            <v>Erasmus Multilateral Projects - Knowledge Alliances  (only 24 months, duration is fixed)</v>
          </cell>
        </row>
        <row r="11">
          <cell r="A11" t="str">
            <v xml:space="preserve">Erasmus Multilateral Networks </v>
          </cell>
        </row>
        <row r="12">
          <cell r="A12" t="str">
            <v>Erasmus Accompanying Measures</v>
          </cell>
        </row>
        <row r="13">
          <cell r="A13" t="str">
            <v xml:space="preserve">Leonardo da Vinci Multilateral Projects for Development of Innovation </v>
          </cell>
        </row>
        <row r="14">
          <cell r="A14" t="str">
            <v xml:space="preserve">Leonardo da Vinci Multilateral Networks </v>
          </cell>
        </row>
        <row r="15">
          <cell r="A15" t="str">
            <v>Leonardo da Vinci Accompanying Measures</v>
          </cell>
        </row>
        <row r="16">
          <cell r="A16" t="str">
            <v xml:space="preserve">Grundtvig Multilateral Projects </v>
          </cell>
        </row>
        <row r="17">
          <cell r="A17" t="str">
            <v xml:space="preserve">Grundtvig Multilateral Networks </v>
          </cell>
        </row>
        <row r="18">
          <cell r="A18" t="str">
            <v>Grundtvig Accompanying Measures</v>
          </cell>
        </row>
        <row r="19">
          <cell r="A19" t="str">
            <v xml:space="preserve">Key Activity 1 Roma Multilateral projects </v>
          </cell>
        </row>
        <row r="20">
          <cell r="A20" t="str">
            <v xml:space="preserve">Key Activity 1 Roma Networks </v>
          </cell>
        </row>
        <row r="21">
          <cell r="A21" t="str">
            <v xml:space="preserve">Key Activity 1 Multilateral Networks </v>
          </cell>
        </row>
        <row r="22">
          <cell r="A22" t="str">
            <v>Key Activity 2 Multilateral Projects</v>
          </cell>
        </row>
        <row r="23">
          <cell r="A23" t="str">
            <v>Key Activity 2 Multilateral Networks</v>
          </cell>
        </row>
        <row r="24">
          <cell r="A24" t="str">
            <v>Key Activity 2 Accompanying Measures</v>
          </cell>
        </row>
        <row r="25">
          <cell r="A25" t="str">
            <v>Key Activity 3 Multilateral Projects</v>
          </cell>
        </row>
        <row r="26">
          <cell r="A26" t="str">
            <v xml:space="preserve">Key Activity 3 Multilateral Networks </v>
          </cell>
        </row>
        <row r="27">
          <cell r="A27" t="str">
            <v>Key Activity 4 Multilateral Projects</v>
          </cell>
        </row>
      </sheetData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Beneficiaries List"/>
      <sheetName val="Work Packages List"/>
      <sheetName val="BE 001"/>
      <sheetName val="BE 002"/>
      <sheetName val="BE 003"/>
      <sheetName val="BE 004"/>
      <sheetName val="BE 005"/>
      <sheetName val="BE 006"/>
      <sheetName val="BE 007"/>
      <sheetName val="BE 008"/>
      <sheetName val="BE 009"/>
      <sheetName val="BE 010"/>
      <sheetName val="Estim costs of the project"/>
      <sheetName val="Proposal Budget"/>
      <sheetName val="BE-WP Overview"/>
      <sheetName val="Country List"/>
      <sheetName val="BE-WP Person Days"/>
      <sheetName val="Operations"/>
      <sheetName val="EGR"/>
      <sheetName val="Depreciation Costs"/>
      <sheetName val="Any comments"/>
      <sheetName val="Referential"/>
      <sheetName val="UpdateParameters"/>
      <sheetName val="BE xx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1"/>
  <sheetViews>
    <sheetView tabSelected="1" topLeftCell="B1" zoomScale="130" zoomScaleNormal="130" workbookViewId="0">
      <selection activeCell="C2" sqref="C2:L9"/>
    </sheetView>
  </sheetViews>
  <sheetFormatPr defaultRowHeight="14.25"/>
  <cols>
    <col min="1" max="1" width="9" hidden="1" customWidth="1"/>
    <col min="3" max="3" width="29.625" customWidth="1"/>
    <col min="4" max="4" width="12.25" hidden="1" customWidth="1"/>
    <col min="5" max="5" width="12.625" hidden="1" customWidth="1"/>
    <col min="6" max="6" width="16.25" style="47" hidden="1" customWidth="1"/>
    <col min="7" max="7" width="14.25" hidden="1" customWidth="1"/>
    <col min="8" max="8" width="11.875" hidden="1" customWidth="1"/>
    <col min="9" max="9" width="11.75" hidden="1" customWidth="1"/>
    <col min="10" max="11" width="12.75" hidden="1" customWidth="1"/>
    <col min="12" max="13" width="12.75" bestFit="1" customWidth="1"/>
    <col min="14" max="14" width="11.75" bestFit="1" customWidth="1"/>
    <col min="15" max="15" width="12.375" customWidth="1"/>
  </cols>
  <sheetData>
    <row r="1" spans="1:15">
      <c r="L1" t="s">
        <v>68</v>
      </c>
    </row>
    <row r="2" spans="1:15">
      <c r="C2" s="44"/>
      <c r="D2" s="44"/>
      <c r="E2" s="44"/>
      <c r="F2" s="34" t="s">
        <v>67</v>
      </c>
      <c r="G2" s="44" t="s">
        <v>0</v>
      </c>
      <c r="H2" s="44" t="s">
        <v>29</v>
      </c>
      <c r="I2" s="44" t="s">
        <v>61</v>
      </c>
      <c r="J2" s="44" t="s">
        <v>62</v>
      </c>
      <c r="K2" s="44"/>
      <c r="L2" t="s">
        <v>69</v>
      </c>
      <c r="M2" t="s">
        <v>70</v>
      </c>
      <c r="N2" t="s">
        <v>71</v>
      </c>
    </row>
    <row r="3" spans="1:15" ht="15">
      <c r="A3" t="s">
        <v>12</v>
      </c>
      <c r="B3" s="164" t="s">
        <v>14</v>
      </c>
      <c r="C3" s="44" t="s">
        <v>13</v>
      </c>
      <c r="D3" s="44" t="s">
        <v>14</v>
      </c>
      <c r="E3" s="44" t="s">
        <v>15</v>
      </c>
      <c r="F3" s="50">
        <v>21500</v>
      </c>
      <c r="G3" s="55">
        <f>'WP2 CL'!G17</f>
        <v>17580</v>
      </c>
      <c r="H3" s="55">
        <f>'WP3 IMPL'!G19</f>
        <v>16780</v>
      </c>
      <c r="I3" s="55">
        <f>'WP4 SILLABUS'!G13</f>
        <v>10820</v>
      </c>
      <c r="J3" s="55">
        <f>'WP5 SUSTAINABILITY'!G20</f>
        <v>16280</v>
      </c>
      <c r="K3" s="87">
        <f t="shared" ref="K3:K8" si="0">SUM(F3:J3)</f>
        <v>82960</v>
      </c>
      <c r="L3" s="48">
        <f>K3*0.4</f>
        <v>33184</v>
      </c>
      <c r="M3" s="48">
        <v>33184</v>
      </c>
      <c r="N3" s="48">
        <f>K3*0.2</f>
        <v>16592</v>
      </c>
      <c r="O3" s="261">
        <f>SUM(L3:N3)</f>
        <v>82960</v>
      </c>
    </row>
    <row r="4" spans="1:15" s="47" customFormat="1" ht="15">
      <c r="A4" s="47" t="s">
        <v>19</v>
      </c>
      <c r="B4" s="67" t="s">
        <v>21</v>
      </c>
      <c r="C4" s="34" t="s">
        <v>20</v>
      </c>
      <c r="D4" s="34" t="s">
        <v>21</v>
      </c>
      <c r="E4" s="34" t="s">
        <v>22</v>
      </c>
      <c r="F4" s="65">
        <v>12000</v>
      </c>
      <c r="G4" s="56">
        <f>'WP2 CL'!J17</f>
        <v>11640</v>
      </c>
      <c r="H4" s="56">
        <f>'WP3 IMPL'!J19</f>
        <v>10160</v>
      </c>
      <c r="I4" s="56">
        <f>'WP4 SILLABUS'!J13</f>
        <v>8660</v>
      </c>
      <c r="J4" s="56">
        <f>'WP5 SUSTAINABILITY'!J20</f>
        <v>15360</v>
      </c>
      <c r="K4" s="88">
        <f t="shared" si="0"/>
        <v>57820</v>
      </c>
      <c r="L4" s="48">
        <f t="shared" ref="L4:L8" si="1">K4*0.4</f>
        <v>23128</v>
      </c>
      <c r="M4" s="48">
        <v>23128</v>
      </c>
      <c r="N4" s="48">
        <f t="shared" ref="N4:N8" si="2">K4*0.2</f>
        <v>11564</v>
      </c>
      <c r="O4" s="262">
        <f>SUM(L4:N4)</f>
        <v>57820</v>
      </c>
    </row>
    <row r="5" spans="1:15" s="47" customFormat="1" ht="15">
      <c r="A5" s="47" t="s">
        <v>25</v>
      </c>
      <c r="B5" s="170" t="s">
        <v>27</v>
      </c>
      <c r="C5" s="34" t="s">
        <v>26</v>
      </c>
      <c r="D5" s="99" t="s">
        <v>27</v>
      </c>
      <c r="E5" s="34" t="s">
        <v>28</v>
      </c>
      <c r="F5" s="65">
        <v>12000</v>
      </c>
      <c r="G5" s="56">
        <f>'WP2 CL'!M17</f>
        <v>14500</v>
      </c>
      <c r="H5" s="56">
        <f>'WP3 IMPL'!M19</f>
        <v>15280</v>
      </c>
      <c r="I5" s="56">
        <f>'WP4 SILLABUS'!M13</f>
        <v>10600</v>
      </c>
      <c r="J5" s="56">
        <f>'WP5 SUSTAINABILITY'!M20</f>
        <v>15140</v>
      </c>
      <c r="K5" s="88">
        <f t="shared" si="0"/>
        <v>67520</v>
      </c>
      <c r="L5" s="48">
        <f t="shared" si="1"/>
        <v>27008</v>
      </c>
      <c r="M5" s="48">
        <v>27008</v>
      </c>
      <c r="N5" s="48">
        <f t="shared" si="2"/>
        <v>13504</v>
      </c>
      <c r="O5" s="262">
        <f>SUM(L5:N5)</f>
        <v>67520</v>
      </c>
    </row>
    <row r="6" spans="1:15" ht="15">
      <c r="A6" t="s">
        <v>32</v>
      </c>
      <c r="B6" s="172" t="s">
        <v>129</v>
      </c>
      <c r="C6" s="44" t="s">
        <v>33</v>
      </c>
      <c r="D6" s="44"/>
      <c r="E6" s="44" t="s">
        <v>34</v>
      </c>
      <c r="F6" s="50">
        <v>12000</v>
      </c>
      <c r="G6" s="55">
        <f>'WP2 CL'!P17</f>
        <v>14280</v>
      </c>
      <c r="H6" s="55">
        <f>'WP3 IMPL'!P19</f>
        <v>20560</v>
      </c>
      <c r="I6" s="55">
        <f>'WP4 SILLABUS'!P13</f>
        <v>9200</v>
      </c>
      <c r="J6" s="55">
        <f>'WP5 SUSTAINABILITY'!P20</f>
        <v>13960</v>
      </c>
      <c r="K6" s="87">
        <f t="shared" si="0"/>
        <v>70000</v>
      </c>
      <c r="L6" s="48">
        <f t="shared" si="1"/>
        <v>28000</v>
      </c>
      <c r="M6" s="48">
        <v>28000</v>
      </c>
      <c r="N6" s="48">
        <f t="shared" si="2"/>
        <v>14000</v>
      </c>
      <c r="O6" s="261">
        <f>SUM(L6:N6)</f>
        <v>70000</v>
      </c>
    </row>
    <row r="7" spans="1:15" s="47" customFormat="1" ht="15">
      <c r="A7" s="47" t="s">
        <v>38</v>
      </c>
      <c r="B7" s="259" t="s">
        <v>116</v>
      </c>
      <c r="C7" s="34" t="s">
        <v>39</v>
      </c>
      <c r="D7" s="34"/>
      <c r="E7" s="34" t="s">
        <v>40</v>
      </c>
      <c r="F7" s="65">
        <v>12000</v>
      </c>
      <c r="G7" s="56">
        <f>'WP2 CL'!S17</f>
        <v>12060</v>
      </c>
      <c r="H7" s="56">
        <f>'WP3 IMPL'!S19</f>
        <v>13360</v>
      </c>
      <c r="I7" s="56">
        <f>'WP4 SILLABUS'!S13</f>
        <v>7450</v>
      </c>
      <c r="J7" s="56">
        <f>'WP5 SUSTAINABILITY'!S20</f>
        <v>9320</v>
      </c>
      <c r="K7" s="88">
        <f t="shared" si="0"/>
        <v>54190</v>
      </c>
      <c r="L7" s="48">
        <f t="shared" si="1"/>
        <v>21676</v>
      </c>
      <c r="M7" s="48">
        <v>21676</v>
      </c>
      <c r="N7" s="48">
        <f t="shared" si="2"/>
        <v>10838</v>
      </c>
      <c r="O7" s="262">
        <f>SUM(L7:N7)</f>
        <v>54190</v>
      </c>
    </row>
    <row r="8" spans="1:15" ht="15">
      <c r="A8" t="s">
        <v>44</v>
      </c>
      <c r="B8" s="260" t="s">
        <v>46</v>
      </c>
      <c r="C8" s="44" t="s">
        <v>45</v>
      </c>
      <c r="D8" s="44" t="s">
        <v>46</v>
      </c>
      <c r="E8" s="44" t="s">
        <v>15</v>
      </c>
      <c r="F8" s="50">
        <v>10500</v>
      </c>
      <c r="G8" s="55">
        <f>'WP2 CL'!V17</f>
        <v>8400</v>
      </c>
      <c r="H8" s="55">
        <f>'WP3 IMPL'!V19</f>
        <v>12220</v>
      </c>
      <c r="I8" s="55">
        <f>'WP4 SILLABUS'!V13</f>
        <v>30570</v>
      </c>
      <c r="J8" s="55">
        <f>'WP5 SUSTAINABILITY'!V20</f>
        <v>5820</v>
      </c>
      <c r="K8" s="87">
        <f t="shared" si="0"/>
        <v>67510</v>
      </c>
      <c r="L8" s="48">
        <f t="shared" si="1"/>
        <v>27004</v>
      </c>
      <c r="M8" s="48">
        <v>27004</v>
      </c>
      <c r="N8" s="48">
        <f t="shared" si="2"/>
        <v>13502</v>
      </c>
      <c r="O8" s="261">
        <f>SUM(L8:N8)</f>
        <v>67510</v>
      </c>
    </row>
    <row r="9" spans="1:15" ht="15">
      <c r="C9" s="44"/>
      <c r="D9" s="44"/>
      <c r="E9" s="44"/>
      <c r="F9" s="72">
        <f>SUM(F3:F8)</f>
        <v>80000</v>
      </c>
      <c r="G9" s="89">
        <f>SUM(G3:G8)</f>
        <v>78460</v>
      </c>
      <c r="H9" s="89">
        <f>SUM(H3:H8)</f>
        <v>88360</v>
      </c>
      <c r="I9" s="89">
        <f>SUM(I3:I8)</f>
        <v>77300</v>
      </c>
      <c r="J9" s="89">
        <f>SUM(J3:J8)</f>
        <v>75880</v>
      </c>
      <c r="K9" s="55">
        <f>K3+K4+K5+K6+K7+K8</f>
        <v>400000</v>
      </c>
      <c r="L9" s="54">
        <f>SUM(L3:L8)</f>
        <v>160000</v>
      </c>
      <c r="M9" s="54">
        <f>SUM(M3:M8)</f>
        <v>160000</v>
      </c>
      <c r="N9" s="54">
        <f>SUM(N3:N8)</f>
        <v>80000</v>
      </c>
    </row>
    <row r="10" spans="1:15">
      <c r="C10" s="44"/>
      <c r="D10" s="44"/>
      <c r="E10" s="44"/>
      <c r="F10" s="34"/>
      <c r="G10" s="44"/>
      <c r="H10" s="44"/>
      <c r="I10" s="44"/>
      <c r="J10" s="44"/>
      <c r="K10" s="44"/>
    </row>
    <row r="11" spans="1:15">
      <c r="C11" s="44"/>
      <c r="D11" s="44"/>
      <c r="E11" s="44"/>
      <c r="F11" s="34"/>
      <c r="G11" s="44"/>
      <c r="H11" s="44"/>
      <c r="I11" s="44"/>
      <c r="J11" s="55">
        <f>F9+G9+H9+I9+J9</f>
        <v>400000</v>
      </c>
      <c r="K11" s="44"/>
      <c r="L11" s="48"/>
      <c r="M11" s="48"/>
      <c r="N11" s="45"/>
    </row>
    <row r="12" spans="1:15">
      <c r="C12" s="44"/>
      <c r="D12" s="44"/>
      <c r="E12" s="44"/>
      <c r="F12" s="44"/>
      <c r="G12" s="44"/>
      <c r="H12" s="44"/>
      <c r="I12" s="44"/>
      <c r="J12" s="44"/>
      <c r="K12" s="44"/>
      <c r="N12" s="45"/>
    </row>
    <row r="13" spans="1:15">
      <c r="F13"/>
      <c r="N13" s="45"/>
    </row>
    <row r="14" spans="1:15">
      <c r="N14" s="45"/>
    </row>
    <row r="15" spans="1:15">
      <c r="F15" s="48"/>
      <c r="G15" s="48"/>
      <c r="H15" s="48"/>
      <c r="I15" s="48"/>
      <c r="J15" s="48"/>
      <c r="K15" s="48"/>
      <c r="N15" s="45"/>
    </row>
    <row r="16" spans="1:15">
      <c r="F16"/>
      <c r="N16" s="48"/>
    </row>
    <row r="17" spans="6:6">
      <c r="F17"/>
    </row>
    <row r="18" spans="6:6">
      <c r="F18"/>
    </row>
    <row r="19" spans="6:6">
      <c r="F19"/>
    </row>
    <row r="20" spans="6:6">
      <c r="F20"/>
    </row>
    <row r="21" spans="6:6">
      <c r="F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61"/>
  <sheetViews>
    <sheetView topLeftCell="B1" zoomScale="110" zoomScaleNormal="110" workbookViewId="0">
      <selection activeCell="K1" sqref="K1:M1"/>
    </sheetView>
  </sheetViews>
  <sheetFormatPr defaultRowHeight="14.25"/>
  <cols>
    <col min="1" max="1" width="4.75" bestFit="1" customWidth="1"/>
    <col min="2" max="2" width="63.375" customWidth="1"/>
    <col min="3" max="4" width="10.125" bestFit="1" customWidth="1"/>
    <col min="5" max="5" width="5.25" bestFit="1" customWidth="1"/>
    <col min="6" max="6" width="5.875" hidden="1" customWidth="1"/>
    <col min="7" max="7" width="12.125" style="49" bestFit="1" customWidth="1"/>
    <col min="8" max="8" width="7.625" bestFit="1" customWidth="1"/>
    <col min="9" max="9" width="8.625" hidden="1" customWidth="1"/>
    <col min="10" max="10" width="12.125" style="49" bestFit="1" customWidth="1"/>
    <col min="11" max="11" width="8.625" bestFit="1" customWidth="1"/>
    <col min="12" max="12" width="8.625" hidden="1" customWidth="1"/>
    <col min="13" max="13" width="12.125" style="49" bestFit="1" customWidth="1"/>
    <col min="14" max="14" width="7.625" bestFit="1" customWidth="1"/>
    <col min="15" max="15" width="8.625" hidden="1" customWidth="1"/>
    <col min="16" max="16" width="12.5" style="49" bestFit="1" customWidth="1"/>
    <col min="17" max="17" width="7.625" bestFit="1" customWidth="1"/>
    <col min="18" max="18" width="9.25" hidden="1" customWidth="1"/>
    <col min="19" max="19" width="12.125" style="49" bestFit="1" customWidth="1"/>
    <col min="20" max="20" width="7.625" style="114" bestFit="1" customWidth="1"/>
    <col min="21" max="21" width="8.625" style="114" hidden="1" customWidth="1"/>
    <col min="22" max="22" width="12.125" style="49" bestFit="1" customWidth="1"/>
    <col min="23" max="23" width="11.75" bestFit="1" customWidth="1"/>
    <col min="24" max="24" width="11.625" customWidth="1"/>
  </cols>
  <sheetData>
    <row r="1" spans="1:27" ht="27" customHeight="1">
      <c r="A1" s="121" t="s">
        <v>109</v>
      </c>
      <c r="B1" s="121" t="s">
        <v>108</v>
      </c>
      <c r="C1" s="122" t="s">
        <v>73</v>
      </c>
      <c r="D1" s="122" t="s">
        <v>74</v>
      </c>
      <c r="E1" s="242" t="s">
        <v>14</v>
      </c>
      <c r="F1" s="242"/>
      <c r="G1" s="242"/>
      <c r="H1" s="243" t="s">
        <v>21</v>
      </c>
      <c r="I1" s="243"/>
      <c r="J1" s="243"/>
      <c r="K1" s="244" t="s">
        <v>27</v>
      </c>
      <c r="L1" s="244"/>
      <c r="M1" s="244"/>
      <c r="N1" s="251" t="s">
        <v>129</v>
      </c>
      <c r="O1" s="251"/>
      <c r="P1" s="251"/>
      <c r="Q1" s="245" t="s">
        <v>116</v>
      </c>
      <c r="R1" s="245"/>
      <c r="S1" s="245"/>
      <c r="T1" s="239" t="s">
        <v>118</v>
      </c>
      <c r="U1" s="240"/>
      <c r="V1" s="241"/>
      <c r="W1" s="122"/>
      <c r="X1" s="121"/>
      <c r="Y1" s="121"/>
    </row>
    <row r="2" spans="1:27" ht="53.45" customHeight="1">
      <c r="A2" s="123" t="s">
        <v>0</v>
      </c>
      <c r="B2" s="123" t="s">
        <v>128</v>
      </c>
      <c r="C2" s="124">
        <v>45600</v>
      </c>
      <c r="D2" s="124" t="s">
        <v>107</v>
      </c>
      <c r="E2" s="162" t="s">
        <v>120</v>
      </c>
      <c r="F2" s="117" t="s">
        <v>1</v>
      </c>
      <c r="G2" s="163" t="s">
        <v>124</v>
      </c>
      <c r="H2" s="93" t="s">
        <v>120</v>
      </c>
      <c r="I2" s="94" t="s">
        <v>1</v>
      </c>
      <c r="J2" s="95" t="s">
        <v>124</v>
      </c>
      <c r="K2" s="96" t="s">
        <v>111</v>
      </c>
      <c r="L2" s="97" t="s">
        <v>1</v>
      </c>
      <c r="M2" s="98" t="s">
        <v>125</v>
      </c>
      <c r="N2" s="101" t="s">
        <v>111</v>
      </c>
      <c r="O2" s="102" t="s">
        <v>1</v>
      </c>
      <c r="P2" s="103" t="s">
        <v>124</v>
      </c>
      <c r="Q2" s="106" t="s">
        <v>111</v>
      </c>
      <c r="R2" s="107" t="s">
        <v>1</v>
      </c>
      <c r="S2" s="108" t="s">
        <v>125</v>
      </c>
      <c r="T2" s="221" t="s">
        <v>111</v>
      </c>
      <c r="U2" s="222" t="s">
        <v>1</v>
      </c>
      <c r="V2" s="223" t="s">
        <v>124</v>
      </c>
      <c r="W2" s="205" t="s">
        <v>126</v>
      </c>
      <c r="X2" s="206" t="s">
        <v>127</v>
      </c>
      <c r="Y2" s="159"/>
    </row>
    <row r="3" spans="1:27" ht="15">
      <c r="A3" s="122" t="s">
        <v>54</v>
      </c>
      <c r="B3" s="51" t="s">
        <v>72</v>
      </c>
      <c r="C3" s="125">
        <v>45600</v>
      </c>
      <c r="D3" s="125">
        <v>45688</v>
      </c>
      <c r="E3" s="132"/>
      <c r="F3" s="132"/>
      <c r="G3" s="133"/>
      <c r="H3" s="134"/>
      <c r="I3" s="134"/>
      <c r="J3" s="134"/>
      <c r="K3" s="135"/>
      <c r="L3" s="136"/>
      <c r="M3" s="135"/>
      <c r="N3" s="137"/>
      <c r="O3" s="138"/>
      <c r="P3" s="137"/>
      <c r="Q3" s="139"/>
      <c r="R3" s="139"/>
      <c r="S3" s="139"/>
      <c r="T3" s="140"/>
      <c r="U3" s="140"/>
      <c r="V3" s="140"/>
      <c r="W3" s="126"/>
      <c r="X3" s="72">
        <f>W4</f>
        <v>12180</v>
      </c>
      <c r="Y3" s="121"/>
    </row>
    <row r="4" spans="1:27" s="47" customFormat="1" ht="15">
      <c r="A4" s="122"/>
      <c r="B4" s="127" t="s">
        <v>110</v>
      </c>
      <c r="C4" s="128"/>
      <c r="D4" s="128"/>
      <c r="E4" s="141">
        <v>10</v>
      </c>
      <c r="F4" s="141">
        <v>220</v>
      </c>
      <c r="G4" s="142">
        <f>E4*F4</f>
        <v>2200</v>
      </c>
      <c r="H4" s="143">
        <v>22</v>
      </c>
      <c r="I4" s="134">
        <v>140</v>
      </c>
      <c r="J4" s="134">
        <f>H4*I4</f>
        <v>3080</v>
      </c>
      <c r="K4" s="144">
        <v>10</v>
      </c>
      <c r="L4" s="145">
        <v>220</v>
      </c>
      <c r="M4" s="146">
        <f>K4*L4</f>
        <v>2200</v>
      </c>
      <c r="N4" s="147">
        <v>10</v>
      </c>
      <c r="O4" s="148">
        <v>220</v>
      </c>
      <c r="P4" s="149">
        <f>N4*O4</f>
        <v>2200</v>
      </c>
      <c r="Q4" s="150">
        <v>10</v>
      </c>
      <c r="R4" s="139">
        <v>140</v>
      </c>
      <c r="S4" s="139">
        <f>Q4*R4</f>
        <v>1400</v>
      </c>
      <c r="T4" s="151">
        <v>5</v>
      </c>
      <c r="U4" s="140">
        <v>220</v>
      </c>
      <c r="V4" s="140">
        <f>T4*U4</f>
        <v>1100</v>
      </c>
      <c r="W4" s="129">
        <f>G4+J4+M4+P4+S4+V4</f>
        <v>12180</v>
      </c>
      <c r="X4" s="122"/>
      <c r="Y4" s="121"/>
      <c r="Z4"/>
      <c r="AA4"/>
    </row>
    <row r="5" spans="1:27" s="47" customFormat="1" ht="15">
      <c r="A5" s="122" t="s">
        <v>55</v>
      </c>
      <c r="B5" s="51" t="s">
        <v>114</v>
      </c>
      <c r="C5" s="125">
        <v>45689</v>
      </c>
      <c r="D5" s="125">
        <v>45991</v>
      </c>
      <c r="E5" s="141"/>
      <c r="F5" s="141"/>
      <c r="G5" s="142"/>
      <c r="H5" s="134"/>
      <c r="I5" s="134"/>
      <c r="J5" s="134"/>
      <c r="K5" s="135"/>
      <c r="L5" s="145"/>
      <c r="M5" s="146"/>
      <c r="N5" s="137"/>
      <c r="O5" s="148"/>
      <c r="P5" s="149"/>
      <c r="Q5" s="152"/>
      <c r="R5" s="152"/>
      <c r="S5" s="153"/>
      <c r="T5" s="140"/>
      <c r="U5" s="140"/>
      <c r="V5" s="140"/>
      <c r="W5" s="122"/>
      <c r="X5" s="72">
        <f>SUM(W6:W9)</f>
        <v>28180</v>
      </c>
      <c r="Y5" s="122"/>
    </row>
    <row r="6" spans="1:27" ht="15">
      <c r="A6" s="122"/>
      <c r="B6" s="127" t="s">
        <v>115</v>
      </c>
      <c r="C6" s="125"/>
      <c r="D6" s="125"/>
      <c r="E6" s="141">
        <v>22</v>
      </c>
      <c r="F6" s="141">
        <f>'Partners and WPs'!E8</f>
        <v>220</v>
      </c>
      <c r="G6" s="142">
        <f>E6*F6</f>
        <v>4840</v>
      </c>
      <c r="H6" s="154">
        <v>20</v>
      </c>
      <c r="I6" s="154">
        <v>140</v>
      </c>
      <c r="J6" s="155">
        <f>H6*I6</f>
        <v>2800</v>
      </c>
      <c r="K6" s="135">
        <v>11</v>
      </c>
      <c r="L6" s="145">
        <v>220</v>
      </c>
      <c r="M6" s="146">
        <f>K6*L6</f>
        <v>2420</v>
      </c>
      <c r="N6" s="148">
        <v>15</v>
      </c>
      <c r="O6" s="148">
        <v>220</v>
      </c>
      <c r="P6" s="149">
        <f>N6*O6</f>
        <v>3300</v>
      </c>
      <c r="Q6" s="152">
        <v>35</v>
      </c>
      <c r="R6" s="152">
        <v>140</v>
      </c>
      <c r="S6" s="153">
        <f>Q6*R6</f>
        <v>4900</v>
      </c>
      <c r="T6" s="156">
        <v>5</v>
      </c>
      <c r="U6" s="156">
        <v>220</v>
      </c>
      <c r="V6" s="157">
        <f>T6*U6</f>
        <v>1100</v>
      </c>
      <c r="W6" s="65">
        <f>G6+J6+M6+P6+S6+V6</f>
        <v>19360</v>
      </c>
      <c r="X6" s="121"/>
      <c r="Y6" s="121"/>
    </row>
    <row r="7" spans="1:27" s="58" customFormat="1" ht="15">
      <c r="A7" s="122"/>
      <c r="B7" s="203" t="s">
        <v>112</v>
      </c>
      <c r="C7" s="127"/>
      <c r="D7" s="127"/>
      <c r="E7" s="141">
        <v>2</v>
      </c>
      <c r="F7" s="141">
        <v>220</v>
      </c>
      <c r="G7" s="142">
        <f>E7*F7</f>
        <v>440</v>
      </c>
      <c r="H7" s="154">
        <v>2</v>
      </c>
      <c r="I7" s="154">
        <v>140</v>
      </c>
      <c r="J7" s="155">
        <f>H7*I7</f>
        <v>280</v>
      </c>
      <c r="K7" s="145">
        <v>2</v>
      </c>
      <c r="L7" s="145">
        <v>220</v>
      </c>
      <c r="M7" s="146">
        <f>K7*L7</f>
        <v>440</v>
      </c>
      <c r="N7" s="148">
        <v>2</v>
      </c>
      <c r="O7" s="148">
        <v>220</v>
      </c>
      <c r="P7" s="149">
        <f>N7*O7</f>
        <v>440</v>
      </c>
      <c r="Q7" s="152">
        <v>2</v>
      </c>
      <c r="R7" s="153">
        <v>140</v>
      </c>
      <c r="S7" s="153">
        <f>Q7*R7</f>
        <v>280</v>
      </c>
      <c r="T7" s="156">
        <v>2</v>
      </c>
      <c r="U7" s="156">
        <v>220</v>
      </c>
      <c r="V7" s="157">
        <f>T7*U7</f>
        <v>440</v>
      </c>
      <c r="W7" s="65">
        <f>G7+J7+M7+P7+S7+V7</f>
        <v>2320</v>
      </c>
      <c r="X7" s="121"/>
      <c r="Y7" s="121"/>
      <c r="Z7"/>
      <c r="AA7"/>
    </row>
    <row r="8" spans="1:27" s="58" customFormat="1" ht="15">
      <c r="A8" s="122"/>
      <c r="B8" s="203" t="s">
        <v>75</v>
      </c>
      <c r="C8" s="127"/>
      <c r="D8" s="127"/>
      <c r="E8" s="141">
        <v>2</v>
      </c>
      <c r="F8" s="141">
        <v>600</v>
      </c>
      <c r="G8" s="142">
        <f>E8*F8</f>
        <v>1200</v>
      </c>
      <c r="H8" s="154">
        <v>2</v>
      </c>
      <c r="I8" s="154">
        <v>600</v>
      </c>
      <c r="J8" s="155">
        <f>H8*I8</f>
        <v>1200</v>
      </c>
      <c r="K8" s="145">
        <v>2</v>
      </c>
      <c r="L8" s="145">
        <v>600</v>
      </c>
      <c r="M8" s="146">
        <f>K8*L8</f>
        <v>1200</v>
      </c>
      <c r="N8" s="148">
        <v>2</v>
      </c>
      <c r="O8" s="148">
        <v>600</v>
      </c>
      <c r="P8" s="149">
        <f>N8*O8</f>
        <v>1200</v>
      </c>
      <c r="Q8" s="153"/>
      <c r="R8" s="153"/>
      <c r="S8" s="153"/>
      <c r="T8" s="156">
        <v>2</v>
      </c>
      <c r="U8" s="156">
        <v>600</v>
      </c>
      <c r="V8" s="157">
        <f>T8*U8</f>
        <v>1200</v>
      </c>
      <c r="W8" s="65">
        <f>G8+J8+M8+P8+V8</f>
        <v>6000</v>
      </c>
      <c r="X8" s="121"/>
      <c r="Y8" s="121"/>
      <c r="Z8"/>
      <c r="AA8"/>
    </row>
    <row r="9" spans="1:27" s="58" customFormat="1" ht="15">
      <c r="A9" s="122"/>
      <c r="B9" s="203" t="s">
        <v>76</v>
      </c>
      <c r="C9" s="127"/>
      <c r="D9" s="127"/>
      <c r="E9" s="141"/>
      <c r="F9" s="141"/>
      <c r="G9" s="142">
        <v>0</v>
      </c>
      <c r="H9" s="154"/>
      <c r="I9" s="154"/>
      <c r="J9" s="155">
        <v>0</v>
      </c>
      <c r="K9" s="145"/>
      <c r="L9" s="145"/>
      <c r="M9" s="146">
        <v>0</v>
      </c>
      <c r="N9" s="148"/>
      <c r="O9" s="148"/>
      <c r="P9" s="149">
        <v>0</v>
      </c>
      <c r="Q9" s="158">
        <v>1</v>
      </c>
      <c r="R9" s="152">
        <v>500</v>
      </c>
      <c r="S9" s="153">
        <f>Q9*R9</f>
        <v>500</v>
      </c>
      <c r="T9" s="156"/>
      <c r="U9" s="156"/>
      <c r="V9" s="157">
        <v>0</v>
      </c>
      <c r="W9" s="130">
        <f>S9</f>
        <v>500</v>
      </c>
      <c r="X9" s="122"/>
      <c r="Y9" s="121"/>
      <c r="Z9"/>
      <c r="AA9"/>
    </row>
    <row r="10" spans="1:27" s="47" customFormat="1" ht="15">
      <c r="A10" s="122" t="s">
        <v>56</v>
      </c>
      <c r="B10" s="51" t="s">
        <v>117</v>
      </c>
      <c r="C10" s="125">
        <v>45810</v>
      </c>
      <c r="D10" s="125">
        <v>46112</v>
      </c>
      <c r="E10" s="141"/>
      <c r="F10" s="141"/>
      <c r="G10" s="142"/>
      <c r="H10" s="154"/>
      <c r="I10" s="154"/>
      <c r="J10" s="155"/>
      <c r="K10" s="145"/>
      <c r="L10" s="145"/>
      <c r="M10" s="146"/>
      <c r="N10" s="148"/>
      <c r="O10" s="148"/>
      <c r="P10" s="149"/>
      <c r="Q10" s="152"/>
      <c r="R10" s="152"/>
      <c r="S10" s="153"/>
      <c r="T10" s="156"/>
      <c r="U10" s="156"/>
      <c r="V10" s="157"/>
      <c r="W10" s="122"/>
      <c r="X10" s="89">
        <f>W11</f>
        <v>14420</v>
      </c>
      <c r="Y10" s="121"/>
      <c r="Z10"/>
      <c r="AA10"/>
    </row>
    <row r="11" spans="1:27" ht="15">
      <c r="A11" s="122"/>
      <c r="B11" s="127" t="s">
        <v>115</v>
      </c>
      <c r="C11" s="127"/>
      <c r="D11" s="127"/>
      <c r="E11" s="141">
        <v>13</v>
      </c>
      <c r="F11" s="141">
        <v>220</v>
      </c>
      <c r="G11" s="142">
        <f>E11*F11</f>
        <v>2860</v>
      </c>
      <c r="H11" s="154">
        <v>13</v>
      </c>
      <c r="I11" s="154">
        <v>140</v>
      </c>
      <c r="J11" s="155">
        <f>H11*I11</f>
        <v>1820</v>
      </c>
      <c r="K11" s="145">
        <v>18</v>
      </c>
      <c r="L11" s="145">
        <v>220</v>
      </c>
      <c r="M11" s="146">
        <f>K11*L11</f>
        <v>3960</v>
      </c>
      <c r="N11" s="148">
        <v>13</v>
      </c>
      <c r="O11" s="148">
        <v>220</v>
      </c>
      <c r="P11" s="149">
        <f>N11*O11</f>
        <v>2860</v>
      </c>
      <c r="Q11" s="152">
        <v>13</v>
      </c>
      <c r="R11" s="152">
        <v>140</v>
      </c>
      <c r="S11" s="153">
        <f>Q11*R11</f>
        <v>1820</v>
      </c>
      <c r="T11" s="156">
        <v>5</v>
      </c>
      <c r="U11" s="156">
        <v>220</v>
      </c>
      <c r="V11" s="157">
        <f>T11*U11</f>
        <v>1100</v>
      </c>
      <c r="W11" s="130">
        <f>G11+J11+M11+P11+S11+V11</f>
        <v>14420</v>
      </c>
      <c r="X11" s="121"/>
      <c r="Y11" s="121"/>
    </row>
    <row r="12" spans="1:27" ht="15">
      <c r="A12" s="122" t="s">
        <v>57</v>
      </c>
      <c r="B12" s="51" t="s">
        <v>77</v>
      </c>
      <c r="C12" s="125">
        <v>45810</v>
      </c>
      <c r="D12" s="125">
        <v>46112</v>
      </c>
      <c r="E12" s="141"/>
      <c r="F12" s="141"/>
      <c r="G12" s="141"/>
      <c r="H12" s="154"/>
      <c r="I12" s="154"/>
      <c r="J12" s="154"/>
      <c r="K12" s="145"/>
      <c r="L12" s="145"/>
      <c r="M12" s="145"/>
      <c r="N12" s="148"/>
      <c r="O12" s="148"/>
      <c r="P12" s="148"/>
      <c r="Q12" s="152"/>
      <c r="R12" s="152"/>
      <c r="S12" s="152"/>
      <c r="T12" s="156"/>
      <c r="U12" s="156"/>
      <c r="V12" s="156"/>
      <c r="W12" s="122"/>
      <c r="X12" s="89">
        <f>W13+W14+W15+W16</f>
        <v>23680</v>
      </c>
      <c r="Y12" s="121"/>
    </row>
    <row r="13" spans="1:27" ht="15">
      <c r="A13" s="122"/>
      <c r="B13" s="127" t="s">
        <v>115</v>
      </c>
      <c r="C13" s="127"/>
      <c r="D13" s="127"/>
      <c r="E13" s="141">
        <v>20</v>
      </c>
      <c r="F13" s="141">
        <v>220</v>
      </c>
      <c r="G13" s="142">
        <f>E13*F13</f>
        <v>4400</v>
      </c>
      <c r="H13" s="154">
        <v>12</v>
      </c>
      <c r="I13" s="154">
        <v>140</v>
      </c>
      <c r="J13" s="155">
        <f>H13*I13</f>
        <v>1680</v>
      </c>
      <c r="K13" s="145">
        <v>12</v>
      </c>
      <c r="L13" s="145">
        <v>220</v>
      </c>
      <c r="M13" s="146">
        <f>K13*L13</f>
        <v>2640</v>
      </c>
      <c r="N13" s="148">
        <v>12</v>
      </c>
      <c r="O13" s="148">
        <v>220</v>
      </c>
      <c r="P13" s="149">
        <f>N13*O13</f>
        <v>2640</v>
      </c>
      <c r="Q13" s="152">
        <v>12</v>
      </c>
      <c r="R13" s="152">
        <v>140</v>
      </c>
      <c r="S13" s="153">
        <f>Q13*R13</f>
        <v>1680</v>
      </c>
      <c r="T13" s="156">
        <v>12</v>
      </c>
      <c r="U13" s="156">
        <v>220</v>
      </c>
      <c r="V13" s="157">
        <f>T13*U13</f>
        <v>2640</v>
      </c>
      <c r="W13" s="130">
        <f>G13+J13+M13+P13+S13+V13</f>
        <v>15680</v>
      </c>
      <c r="X13" s="121"/>
      <c r="Y13" s="121"/>
    </row>
    <row r="14" spans="1:27" s="58" customFormat="1" ht="15">
      <c r="A14" s="122"/>
      <c r="B14" s="202" t="s">
        <v>113</v>
      </c>
      <c r="C14" s="127"/>
      <c r="D14" s="127"/>
      <c r="E14" s="141">
        <v>2</v>
      </c>
      <c r="F14" s="141">
        <v>220</v>
      </c>
      <c r="G14" s="142">
        <f>E14*F14</f>
        <v>440</v>
      </c>
      <c r="H14" s="154">
        <v>2</v>
      </c>
      <c r="I14" s="154">
        <v>140</v>
      </c>
      <c r="J14" s="155">
        <f>H14*I14</f>
        <v>280</v>
      </c>
      <c r="K14" s="145">
        <v>2</v>
      </c>
      <c r="L14" s="145">
        <v>220</v>
      </c>
      <c r="M14" s="146">
        <f>K14*L14</f>
        <v>440</v>
      </c>
      <c r="N14" s="148">
        <v>2</v>
      </c>
      <c r="O14" s="148">
        <v>220</v>
      </c>
      <c r="P14" s="149">
        <f>N14*O14</f>
        <v>440</v>
      </c>
      <c r="Q14" s="152">
        <v>2</v>
      </c>
      <c r="R14" s="152">
        <v>140</v>
      </c>
      <c r="S14" s="153">
        <f>Q14*R14</f>
        <v>280</v>
      </c>
      <c r="T14" s="156">
        <v>1</v>
      </c>
      <c r="U14" s="156">
        <v>220</v>
      </c>
      <c r="V14" s="157">
        <f>T14*U14</f>
        <v>220</v>
      </c>
      <c r="W14" s="130">
        <f>G14+J14+M14+P14+S14+V14</f>
        <v>2100</v>
      </c>
      <c r="X14" s="121"/>
      <c r="Y14" s="131"/>
      <c r="Z14"/>
      <c r="AA14"/>
    </row>
    <row r="15" spans="1:27" s="58" customFormat="1" ht="15">
      <c r="A15" s="122"/>
      <c r="B15" s="202" t="s">
        <v>78</v>
      </c>
      <c r="C15" s="127"/>
      <c r="D15" s="127"/>
      <c r="E15" s="141">
        <v>2</v>
      </c>
      <c r="F15" s="141">
        <v>600</v>
      </c>
      <c r="G15" s="142">
        <f>E15*F15</f>
        <v>1200</v>
      </c>
      <c r="H15" s="154">
        <v>0</v>
      </c>
      <c r="I15" s="154">
        <v>600</v>
      </c>
      <c r="J15" s="155">
        <f>H15*I15</f>
        <v>0</v>
      </c>
      <c r="K15" s="145">
        <v>2</v>
      </c>
      <c r="L15" s="145">
        <v>600</v>
      </c>
      <c r="M15" s="146">
        <f>K15*L15</f>
        <v>1200</v>
      </c>
      <c r="N15" s="148">
        <v>2</v>
      </c>
      <c r="O15" s="148">
        <v>600</v>
      </c>
      <c r="P15" s="149">
        <f>N15*O15</f>
        <v>1200</v>
      </c>
      <c r="Q15" s="152">
        <v>2</v>
      </c>
      <c r="R15" s="152">
        <v>600</v>
      </c>
      <c r="S15" s="153">
        <f>Q15*R15</f>
        <v>1200</v>
      </c>
      <c r="T15" s="156">
        <v>1</v>
      </c>
      <c r="U15" s="156">
        <v>600</v>
      </c>
      <c r="V15" s="157">
        <f>T15*U15</f>
        <v>600</v>
      </c>
      <c r="W15" s="130">
        <f>G15+M15+P15+S15+V15</f>
        <v>5400</v>
      </c>
      <c r="X15" s="121"/>
      <c r="Y15" s="131"/>
      <c r="Z15"/>
      <c r="AA15"/>
    </row>
    <row r="16" spans="1:27" s="58" customFormat="1" ht="15">
      <c r="A16" s="122"/>
      <c r="B16" s="202" t="s">
        <v>79</v>
      </c>
      <c r="C16" s="127"/>
      <c r="D16" s="127"/>
      <c r="E16" s="141">
        <v>0</v>
      </c>
      <c r="F16" s="141"/>
      <c r="G16" s="142">
        <v>0</v>
      </c>
      <c r="H16" s="154">
        <v>1</v>
      </c>
      <c r="I16" s="154">
        <v>500</v>
      </c>
      <c r="J16" s="155">
        <f>H16*I16</f>
        <v>500</v>
      </c>
      <c r="K16" s="145">
        <v>0</v>
      </c>
      <c r="L16" s="145"/>
      <c r="M16" s="146">
        <v>0</v>
      </c>
      <c r="N16" s="148">
        <v>0</v>
      </c>
      <c r="O16" s="148"/>
      <c r="P16" s="149">
        <v>0</v>
      </c>
      <c r="Q16" s="152">
        <v>0</v>
      </c>
      <c r="R16" s="152"/>
      <c r="S16" s="153">
        <v>0</v>
      </c>
      <c r="T16" s="156">
        <v>0</v>
      </c>
      <c r="U16" s="156"/>
      <c r="V16" s="157">
        <v>0</v>
      </c>
      <c r="W16" s="130">
        <f>I16</f>
        <v>500</v>
      </c>
      <c r="X16" s="121"/>
      <c r="Y16" s="131"/>
      <c r="Z16"/>
      <c r="AA16"/>
    </row>
    <row r="17" spans="1:24" s="220" customFormat="1" ht="15">
      <c r="A17" s="207"/>
      <c r="B17" s="207"/>
      <c r="C17" s="207"/>
      <c r="D17" s="207"/>
      <c r="E17" s="208"/>
      <c r="F17" s="209"/>
      <c r="G17" s="210">
        <f>SUM(G4:G16)</f>
        <v>17580</v>
      </c>
      <c r="H17" s="211"/>
      <c r="I17" s="212"/>
      <c r="J17" s="213">
        <f>SUM(J4:J16)</f>
        <v>11640</v>
      </c>
      <c r="K17" s="211"/>
      <c r="L17" s="212"/>
      <c r="M17" s="214">
        <f>SUM(M4:M16)</f>
        <v>14500</v>
      </c>
      <c r="N17" s="211"/>
      <c r="O17" s="212"/>
      <c r="P17" s="215">
        <f>SUM(P4:P16)</f>
        <v>14280</v>
      </c>
      <c r="Q17" s="211"/>
      <c r="R17" s="212"/>
      <c r="S17" s="216">
        <f>SUM(S4:S16)</f>
        <v>12060</v>
      </c>
      <c r="T17" s="211"/>
      <c r="U17" s="217"/>
      <c r="V17" s="218">
        <f>SUM(V4:V16)</f>
        <v>8400</v>
      </c>
      <c r="W17" s="88">
        <f>SUM(W4:W16)</f>
        <v>78460</v>
      </c>
      <c r="X17" s="219">
        <f>X3+X5+X10+X12</f>
        <v>78460</v>
      </c>
    </row>
    <row r="18" spans="1:24" s="47" customFormat="1">
      <c r="G18" s="64"/>
      <c r="J18" s="64"/>
      <c r="M18" s="64"/>
      <c r="P18" s="64"/>
      <c r="S18" s="64"/>
      <c r="V18" s="64"/>
    </row>
    <row r="19" spans="1:24" s="47" customFormat="1">
      <c r="G19" s="64"/>
      <c r="J19" s="64"/>
      <c r="M19" s="64"/>
      <c r="P19" s="64"/>
      <c r="S19" s="64"/>
      <c r="V19" s="64"/>
      <c r="W19" s="160"/>
    </row>
    <row r="20" spans="1:24" s="47" customFormat="1">
      <c r="G20" s="64"/>
      <c r="J20" s="64"/>
      <c r="M20" s="64"/>
      <c r="P20" s="64"/>
      <c r="S20" s="64"/>
      <c r="V20" s="64"/>
      <c r="W20" s="52"/>
    </row>
    <row r="21" spans="1:24" s="47" customFormat="1">
      <c r="G21" s="64"/>
      <c r="J21" s="64"/>
      <c r="M21" s="64"/>
      <c r="P21" s="64"/>
      <c r="S21" s="64"/>
      <c r="V21" s="64"/>
    </row>
    <row r="22" spans="1:24" s="47" customFormat="1">
      <c r="G22" s="64"/>
      <c r="J22" s="64"/>
      <c r="M22" s="64"/>
      <c r="P22" s="64"/>
      <c r="S22" s="64"/>
      <c r="V22" s="64"/>
    </row>
    <row r="23" spans="1:24" s="47" customFormat="1">
      <c r="G23" s="64"/>
      <c r="J23" s="64"/>
      <c r="M23" s="64"/>
      <c r="P23" s="64"/>
      <c r="S23" s="64"/>
      <c r="V23" s="64"/>
    </row>
    <row r="24" spans="1:24" s="47" customFormat="1">
      <c r="G24" s="64"/>
      <c r="J24" s="64"/>
      <c r="M24" s="64"/>
      <c r="P24" s="64"/>
      <c r="S24" s="64"/>
      <c r="V24" s="64"/>
    </row>
    <row r="25" spans="1:24" s="47" customFormat="1">
      <c r="G25" s="64"/>
      <c r="J25" s="64"/>
      <c r="M25" s="64"/>
      <c r="P25" s="64"/>
      <c r="S25" s="64"/>
      <c r="V25" s="64"/>
    </row>
    <row r="26" spans="1:24" s="47" customFormat="1">
      <c r="G26" s="64"/>
      <c r="J26" s="64"/>
      <c r="M26" s="64"/>
      <c r="P26" s="64"/>
      <c r="S26" s="64"/>
      <c r="V26" s="64"/>
    </row>
    <row r="27" spans="1:24" s="47" customFormat="1">
      <c r="G27" s="64"/>
      <c r="J27" s="64"/>
      <c r="M27" s="64"/>
      <c r="P27" s="64"/>
      <c r="S27" s="64"/>
      <c r="V27" s="64"/>
    </row>
    <row r="28" spans="1:24" s="47" customFormat="1">
      <c r="G28" s="64"/>
      <c r="J28" s="64"/>
      <c r="M28" s="64"/>
      <c r="P28" s="64"/>
      <c r="S28" s="64"/>
      <c r="V28" s="64"/>
    </row>
    <row r="29" spans="1:24" s="47" customFormat="1">
      <c r="G29" s="64"/>
      <c r="J29" s="64"/>
      <c r="M29" s="64"/>
      <c r="P29" s="64"/>
      <c r="S29" s="64"/>
      <c r="V29" s="64"/>
    </row>
    <row r="30" spans="1:24" s="47" customFormat="1">
      <c r="G30" s="64"/>
      <c r="J30" s="64"/>
      <c r="M30" s="64"/>
      <c r="P30" s="64"/>
      <c r="S30" s="64"/>
      <c r="V30" s="64"/>
    </row>
    <row r="31" spans="1:24" s="47" customFormat="1">
      <c r="G31" s="64"/>
      <c r="J31" s="64"/>
      <c r="M31" s="64"/>
      <c r="P31" s="64"/>
      <c r="S31" s="64"/>
      <c r="V31" s="64"/>
    </row>
    <row r="32" spans="1:24" s="47" customFormat="1">
      <c r="G32" s="64"/>
      <c r="J32" s="64"/>
      <c r="M32" s="64"/>
      <c r="P32" s="64"/>
      <c r="S32" s="64"/>
      <c r="V32" s="64"/>
    </row>
    <row r="33" spans="7:22" s="47" customFormat="1">
      <c r="G33" s="64"/>
      <c r="J33" s="64"/>
      <c r="M33" s="64"/>
      <c r="P33" s="64"/>
      <c r="S33" s="64"/>
      <c r="V33" s="64"/>
    </row>
    <row r="34" spans="7:22" s="47" customFormat="1">
      <c r="G34" s="64"/>
      <c r="J34" s="64"/>
      <c r="M34" s="64"/>
      <c r="P34" s="64"/>
      <c r="S34" s="64"/>
      <c r="V34" s="64"/>
    </row>
    <row r="35" spans="7:22" s="47" customFormat="1">
      <c r="G35" s="64"/>
      <c r="J35" s="64"/>
      <c r="M35" s="64"/>
      <c r="P35" s="64"/>
      <c r="S35" s="64"/>
      <c r="V35" s="64"/>
    </row>
    <row r="36" spans="7:22" s="47" customFormat="1">
      <c r="G36" s="64"/>
      <c r="J36" s="64"/>
      <c r="M36" s="64"/>
      <c r="P36" s="64"/>
      <c r="S36" s="64"/>
      <c r="V36" s="64"/>
    </row>
    <row r="37" spans="7:22" s="47" customFormat="1">
      <c r="G37" s="64"/>
      <c r="J37" s="64"/>
      <c r="M37" s="64"/>
      <c r="P37" s="64"/>
      <c r="S37" s="64"/>
      <c r="V37" s="64"/>
    </row>
    <row r="38" spans="7:22" s="47" customFormat="1">
      <c r="G38" s="64"/>
      <c r="J38" s="64"/>
      <c r="M38" s="64"/>
      <c r="P38" s="64"/>
      <c r="S38" s="64"/>
      <c r="V38" s="64"/>
    </row>
    <row r="39" spans="7:22" s="47" customFormat="1">
      <c r="G39" s="64"/>
      <c r="J39" s="64"/>
      <c r="M39" s="64"/>
      <c r="P39" s="64"/>
      <c r="S39" s="64"/>
      <c r="V39" s="64"/>
    </row>
    <row r="40" spans="7:22" s="47" customFormat="1">
      <c r="G40" s="64"/>
      <c r="J40" s="64"/>
      <c r="M40" s="64"/>
      <c r="P40" s="64"/>
      <c r="S40" s="64"/>
      <c r="V40" s="64"/>
    </row>
    <row r="41" spans="7:22" s="47" customFormat="1">
      <c r="G41" s="64"/>
      <c r="J41" s="64"/>
      <c r="M41" s="64"/>
      <c r="P41" s="64"/>
      <c r="S41" s="64"/>
      <c r="V41" s="64"/>
    </row>
    <row r="42" spans="7:22" s="47" customFormat="1">
      <c r="G42" s="64"/>
      <c r="J42" s="64"/>
      <c r="M42" s="64"/>
      <c r="P42" s="64"/>
      <c r="S42" s="64"/>
      <c r="V42" s="64"/>
    </row>
    <row r="43" spans="7:22" s="47" customFormat="1">
      <c r="G43" s="64"/>
      <c r="J43" s="64"/>
      <c r="M43" s="64"/>
      <c r="P43" s="64"/>
      <c r="S43" s="64"/>
      <c r="V43" s="64"/>
    </row>
    <row r="44" spans="7:22" s="47" customFormat="1">
      <c r="G44" s="64"/>
      <c r="J44" s="64"/>
      <c r="M44" s="64"/>
      <c r="P44" s="64"/>
      <c r="S44" s="64"/>
      <c r="V44" s="64"/>
    </row>
    <row r="45" spans="7:22" s="47" customFormat="1">
      <c r="G45" s="64"/>
      <c r="J45" s="64"/>
      <c r="M45" s="64"/>
      <c r="P45" s="64"/>
      <c r="S45" s="64"/>
      <c r="V45" s="64"/>
    </row>
    <row r="46" spans="7:22" s="47" customFormat="1">
      <c r="G46" s="64"/>
      <c r="J46" s="64"/>
      <c r="M46" s="64"/>
      <c r="P46" s="64"/>
      <c r="S46" s="64"/>
      <c r="V46" s="64"/>
    </row>
    <row r="47" spans="7:22" s="47" customFormat="1">
      <c r="G47" s="64"/>
      <c r="J47" s="64"/>
      <c r="M47" s="64"/>
      <c r="P47" s="64"/>
      <c r="S47" s="64"/>
      <c r="V47" s="64"/>
    </row>
    <row r="48" spans="7:22" s="47" customFormat="1">
      <c r="G48" s="64"/>
      <c r="J48" s="64"/>
      <c r="M48" s="64"/>
      <c r="P48" s="64"/>
      <c r="S48" s="64"/>
      <c r="V48" s="64"/>
    </row>
    <row r="49" spans="7:22" s="47" customFormat="1">
      <c r="G49" s="64"/>
      <c r="J49" s="64"/>
      <c r="M49" s="64"/>
      <c r="P49" s="64"/>
      <c r="S49" s="64"/>
      <c r="V49" s="64"/>
    </row>
    <row r="50" spans="7:22" s="47" customFormat="1">
      <c r="G50" s="64"/>
      <c r="J50" s="64"/>
      <c r="M50" s="64"/>
      <c r="P50" s="64"/>
      <c r="S50" s="64"/>
      <c r="V50" s="64"/>
    </row>
    <row r="51" spans="7:22" s="47" customFormat="1">
      <c r="G51" s="64"/>
      <c r="J51" s="64"/>
      <c r="M51" s="64"/>
      <c r="P51" s="64"/>
      <c r="S51" s="64"/>
      <c r="V51" s="64"/>
    </row>
    <row r="52" spans="7:22" s="47" customFormat="1">
      <c r="G52" s="64"/>
      <c r="J52" s="64"/>
      <c r="M52" s="64"/>
      <c r="P52" s="64"/>
      <c r="S52" s="64"/>
      <c r="V52" s="64"/>
    </row>
    <row r="53" spans="7:22" s="47" customFormat="1">
      <c r="G53" s="64"/>
      <c r="J53" s="64"/>
      <c r="M53" s="64"/>
      <c r="P53" s="64"/>
      <c r="S53" s="64"/>
      <c r="V53" s="64"/>
    </row>
    <row r="54" spans="7:22" s="47" customFormat="1">
      <c r="G54" s="64"/>
      <c r="J54" s="64"/>
      <c r="M54" s="64"/>
      <c r="P54" s="64"/>
      <c r="S54" s="64"/>
      <c r="V54" s="64"/>
    </row>
    <row r="55" spans="7:22" s="47" customFormat="1">
      <c r="G55" s="64"/>
      <c r="J55" s="64"/>
      <c r="M55" s="64"/>
      <c r="P55" s="64"/>
      <c r="S55" s="64"/>
      <c r="V55" s="64"/>
    </row>
    <row r="56" spans="7:22" s="47" customFormat="1">
      <c r="G56" s="64"/>
      <c r="J56" s="64"/>
      <c r="M56" s="64"/>
      <c r="P56" s="64"/>
      <c r="S56" s="64"/>
      <c r="V56" s="64"/>
    </row>
    <row r="57" spans="7:22" s="47" customFormat="1">
      <c r="G57" s="64"/>
      <c r="J57" s="64"/>
      <c r="M57" s="64"/>
      <c r="P57" s="64"/>
      <c r="S57" s="64"/>
      <c r="V57" s="64"/>
    </row>
    <row r="58" spans="7:22" s="47" customFormat="1">
      <c r="G58" s="64"/>
      <c r="J58" s="64"/>
      <c r="M58" s="64"/>
      <c r="P58" s="64"/>
      <c r="S58" s="64"/>
      <c r="V58" s="64"/>
    </row>
    <row r="59" spans="7:22" s="47" customFormat="1">
      <c r="G59" s="64"/>
      <c r="J59" s="64"/>
      <c r="M59" s="64"/>
      <c r="P59" s="64"/>
      <c r="S59" s="64"/>
      <c r="V59" s="64"/>
    </row>
    <row r="60" spans="7:22" s="47" customFormat="1">
      <c r="G60" s="64"/>
      <c r="J60" s="64"/>
      <c r="M60" s="64"/>
      <c r="P60" s="64"/>
      <c r="S60" s="64"/>
      <c r="V60" s="64"/>
    </row>
    <row r="61" spans="7:22" s="47" customFormat="1">
      <c r="G61" s="64"/>
      <c r="J61" s="64"/>
      <c r="M61" s="64"/>
      <c r="P61" s="64"/>
      <c r="S61" s="64"/>
      <c r="V61" s="64"/>
    </row>
    <row r="62" spans="7:22" s="47" customFormat="1">
      <c r="G62" s="64"/>
      <c r="J62" s="64"/>
      <c r="M62" s="64"/>
      <c r="P62" s="64"/>
      <c r="S62" s="64"/>
      <c r="V62" s="64"/>
    </row>
    <row r="63" spans="7:22" s="47" customFormat="1">
      <c r="G63" s="64"/>
      <c r="J63" s="64"/>
      <c r="M63" s="64"/>
      <c r="P63" s="64"/>
      <c r="S63" s="64"/>
      <c r="V63" s="64"/>
    </row>
    <row r="64" spans="7:22" s="47" customFormat="1">
      <c r="G64" s="64"/>
      <c r="J64" s="64"/>
      <c r="M64" s="64"/>
      <c r="P64" s="64"/>
      <c r="S64" s="64"/>
      <c r="V64" s="64"/>
    </row>
    <row r="65" spans="7:22" s="47" customFormat="1">
      <c r="G65" s="64"/>
      <c r="J65" s="64"/>
      <c r="M65" s="64"/>
      <c r="P65" s="64"/>
      <c r="S65" s="64"/>
      <c r="V65" s="64"/>
    </row>
    <row r="66" spans="7:22" s="47" customFormat="1">
      <c r="G66" s="64"/>
      <c r="J66" s="64"/>
      <c r="M66" s="64"/>
      <c r="P66" s="64"/>
      <c r="S66" s="64"/>
      <c r="V66" s="64"/>
    </row>
    <row r="67" spans="7:22" s="47" customFormat="1">
      <c r="G67" s="64"/>
      <c r="J67" s="64"/>
      <c r="M67" s="64"/>
      <c r="P67" s="64"/>
      <c r="S67" s="64"/>
      <c r="V67" s="64"/>
    </row>
    <row r="68" spans="7:22" s="47" customFormat="1">
      <c r="G68" s="64"/>
      <c r="J68" s="64"/>
      <c r="M68" s="64"/>
      <c r="P68" s="64"/>
      <c r="S68" s="64"/>
      <c r="V68" s="64"/>
    </row>
    <row r="69" spans="7:22" s="47" customFormat="1">
      <c r="G69" s="64"/>
      <c r="J69" s="64"/>
      <c r="M69" s="64"/>
      <c r="P69" s="64"/>
      <c r="S69" s="64"/>
      <c r="V69" s="64"/>
    </row>
    <row r="70" spans="7:22" s="47" customFormat="1">
      <c r="G70" s="64"/>
      <c r="J70" s="64"/>
      <c r="M70" s="64"/>
      <c r="P70" s="64"/>
      <c r="S70" s="64"/>
      <c r="V70" s="64"/>
    </row>
    <row r="71" spans="7:22" s="47" customFormat="1">
      <c r="G71" s="64"/>
      <c r="J71" s="64"/>
      <c r="M71" s="64"/>
      <c r="P71" s="64"/>
      <c r="S71" s="64"/>
      <c r="V71" s="64"/>
    </row>
    <row r="72" spans="7:22" s="47" customFormat="1">
      <c r="G72" s="64"/>
      <c r="J72" s="64"/>
      <c r="M72" s="64"/>
      <c r="P72" s="64"/>
      <c r="S72" s="64"/>
      <c r="V72" s="64"/>
    </row>
    <row r="73" spans="7:22" s="47" customFormat="1">
      <c r="G73" s="64"/>
      <c r="J73" s="64"/>
      <c r="M73" s="64"/>
      <c r="P73" s="64"/>
      <c r="S73" s="64"/>
      <c r="V73" s="64"/>
    </row>
    <row r="74" spans="7:22" s="47" customFormat="1">
      <c r="G74" s="64"/>
      <c r="J74" s="64"/>
      <c r="M74" s="64"/>
      <c r="P74" s="64"/>
      <c r="S74" s="64"/>
      <c r="V74" s="64"/>
    </row>
    <row r="75" spans="7:22" s="47" customFormat="1">
      <c r="G75" s="64"/>
      <c r="J75" s="64"/>
      <c r="M75" s="64"/>
      <c r="P75" s="64"/>
      <c r="S75" s="64"/>
      <c r="V75" s="64"/>
    </row>
    <row r="76" spans="7:22" s="47" customFormat="1">
      <c r="G76" s="64"/>
      <c r="J76" s="64"/>
      <c r="M76" s="64"/>
      <c r="P76" s="64"/>
      <c r="S76" s="64"/>
      <c r="V76" s="64"/>
    </row>
    <row r="77" spans="7:22" s="47" customFormat="1">
      <c r="G77" s="64"/>
      <c r="J77" s="64"/>
      <c r="M77" s="64"/>
      <c r="P77" s="64"/>
      <c r="S77" s="64"/>
      <c r="V77" s="64"/>
    </row>
    <row r="78" spans="7:22" s="47" customFormat="1">
      <c r="G78" s="64"/>
      <c r="J78" s="64"/>
      <c r="M78" s="64"/>
      <c r="P78" s="64"/>
      <c r="S78" s="64"/>
      <c r="V78" s="64"/>
    </row>
    <row r="79" spans="7:22" s="47" customFormat="1">
      <c r="G79" s="64"/>
      <c r="J79" s="64"/>
      <c r="M79" s="64"/>
      <c r="P79" s="64"/>
      <c r="S79" s="64"/>
      <c r="V79" s="64"/>
    </row>
    <row r="80" spans="7:22" s="47" customFormat="1">
      <c r="G80" s="64"/>
      <c r="J80" s="64"/>
      <c r="M80" s="64"/>
      <c r="P80" s="64"/>
      <c r="S80" s="64"/>
      <c r="V80" s="64"/>
    </row>
    <row r="81" spans="7:22" s="47" customFormat="1">
      <c r="G81" s="64"/>
      <c r="J81" s="64"/>
      <c r="M81" s="64"/>
      <c r="P81" s="64"/>
      <c r="S81" s="64"/>
      <c r="V81" s="64"/>
    </row>
    <row r="82" spans="7:22" s="47" customFormat="1">
      <c r="G82" s="64"/>
      <c r="J82" s="64"/>
      <c r="M82" s="64"/>
      <c r="P82" s="64"/>
      <c r="S82" s="64"/>
      <c r="V82" s="64"/>
    </row>
    <row r="83" spans="7:22" s="47" customFormat="1">
      <c r="G83" s="64"/>
      <c r="J83" s="64"/>
      <c r="M83" s="64"/>
      <c r="P83" s="64"/>
      <c r="S83" s="64"/>
      <c r="V83" s="64"/>
    </row>
    <row r="84" spans="7:22" s="47" customFormat="1">
      <c r="G84" s="64"/>
      <c r="J84" s="64"/>
      <c r="M84" s="64"/>
      <c r="P84" s="64"/>
      <c r="S84" s="64"/>
      <c r="V84" s="64"/>
    </row>
    <row r="85" spans="7:22" s="47" customFormat="1">
      <c r="G85" s="64"/>
      <c r="J85" s="64"/>
      <c r="M85" s="64"/>
      <c r="P85" s="64"/>
      <c r="S85" s="64"/>
      <c r="V85" s="64"/>
    </row>
    <row r="86" spans="7:22" s="47" customFormat="1">
      <c r="G86" s="64"/>
      <c r="J86" s="64"/>
      <c r="M86" s="64"/>
      <c r="P86" s="64"/>
      <c r="S86" s="64"/>
      <c r="V86" s="64"/>
    </row>
    <row r="87" spans="7:22" s="47" customFormat="1">
      <c r="G87" s="64"/>
      <c r="J87" s="64"/>
      <c r="M87" s="64"/>
      <c r="P87" s="64"/>
      <c r="S87" s="64"/>
      <c r="V87" s="64"/>
    </row>
    <row r="88" spans="7:22" s="47" customFormat="1">
      <c r="G88" s="64"/>
      <c r="J88" s="64"/>
      <c r="M88" s="64"/>
      <c r="P88" s="64"/>
      <c r="S88" s="64"/>
      <c r="V88" s="64"/>
    </row>
    <row r="89" spans="7:22" s="47" customFormat="1">
      <c r="G89" s="64"/>
      <c r="J89" s="64"/>
      <c r="M89" s="64"/>
      <c r="P89" s="64"/>
      <c r="S89" s="64"/>
      <c r="V89" s="64"/>
    </row>
    <row r="90" spans="7:22" s="47" customFormat="1">
      <c r="G90" s="64"/>
      <c r="J90" s="64"/>
      <c r="M90" s="64"/>
      <c r="P90" s="64"/>
      <c r="S90" s="64"/>
      <c r="V90" s="64"/>
    </row>
    <row r="91" spans="7:22" s="47" customFormat="1">
      <c r="G91" s="64"/>
      <c r="J91" s="64"/>
      <c r="M91" s="64"/>
      <c r="P91" s="64"/>
      <c r="S91" s="64"/>
      <c r="V91" s="64"/>
    </row>
    <row r="92" spans="7:22" s="47" customFormat="1">
      <c r="G92" s="64"/>
      <c r="J92" s="64"/>
      <c r="M92" s="64"/>
      <c r="P92" s="64"/>
      <c r="S92" s="64"/>
      <c r="V92" s="64"/>
    </row>
    <row r="93" spans="7:22" s="47" customFormat="1">
      <c r="G93" s="64"/>
      <c r="J93" s="64"/>
      <c r="M93" s="64"/>
      <c r="P93" s="64"/>
      <c r="S93" s="64"/>
      <c r="V93" s="64"/>
    </row>
    <row r="94" spans="7:22" s="47" customFormat="1">
      <c r="G94" s="64"/>
      <c r="J94" s="64"/>
      <c r="M94" s="64"/>
      <c r="P94" s="64"/>
      <c r="S94" s="64"/>
      <c r="V94" s="64"/>
    </row>
    <row r="95" spans="7:22" s="47" customFormat="1">
      <c r="G95" s="64"/>
      <c r="J95" s="64"/>
      <c r="M95" s="64"/>
      <c r="P95" s="64"/>
      <c r="S95" s="64"/>
      <c r="V95" s="64"/>
    </row>
    <row r="96" spans="7:22" s="47" customFormat="1">
      <c r="G96" s="64"/>
      <c r="J96" s="64"/>
      <c r="M96" s="64"/>
      <c r="P96" s="64"/>
      <c r="S96" s="64"/>
      <c r="V96" s="64"/>
    </row>
    <row r="97" spans="7:22" s="47" customFormat="1">
      <c r="G97" s="64"/>
      <c r="J97" s="64"/>
      <c r="M97" s="64"/>
      <c r="P97" s="64"/>
      <c r="S97" s="64"/>
      <c r="V97" s="64"/>
    </row>
    <row r="98" spans="7:22" s="47" customFormat="1">
      <c r="G98" s="64"/>
      <c r="J98" s="64"/>
      <c r="M98" s="64"/>
      <c r="P98" s="64"/>
      <c r="S98" s="64"/>
      <c r="V98" s="64"/>
    </row>
    <row r="99" spans="7:22" s="47" customFormat="1">
      <c r="G99" s="64"/>
      <c r="J99" s="64"/>
      <c r="M99" s="64"/>
      <c r="P99" s="64"/>
      <c r="S99" s="64"/>
      <c r="V99" s="64"/>
    </row>
    <row r="100" spans="7:22" s="47" customFormat="1">
      <c r="G100" s="64"/>
      <c r="J100" s="64"/>
      <c r="M100" s="64"/>
      <c r="P100" s="64"/>
      <c r="S100" s="64"/>
      <c r="V100" s="64"/>
    </row>
    <row r="101" spans="7:22" s="47" customFormat="1">
      <c r="G101" s="64"/>
      <c r="J101" s="64"/>
      <c r="M101" s="64"/>
      <c r="P101" s="64"/>
      <c r="S101" s="64"/>
      <c r="V101" s="64"/>
    </row>
    <row r="102" spans="7:22" s="47" customFormat="1">
      <c r="G102" s="64"/>
      <c r="J102" s="64"/>
      <c r="M102" s="64"/>
      <c r="P102" s="64"/>
      <c r="S102" s="64"/>
      <c r="V102" s="64"/>
    </row>
    <row r="103" spans="7:22" s="47" customFormat="1">
      <c r="G103" s="64"/>
      <c r="J103" s="64"/>
      <c r="M103" s="64"/>
      <c r="P103" s="64"/>
      <c r="S103" s="64"/>
      <c r="V103" s="64"/>
    </row>
    <row r="104" spans="7:22" s="47" customFormat="1">
      <c r="G104" s="64"/>
      <c r="J104" s="64"/>
      <c r="M104" s="64"/>
      <c r="P104" s="64"/>
      <c r="S104" s="64"/>
      <c r="V104" s="64"/>
    </row>
    <row r="105" spans="7:22" s="47" customFormat="1">
      <c r="G105" s="64"/>
      <c r="J105" s="64"/>
      <c r="M105" s="64"/>
      <c r="P105" s="64"/>
      <c r="S105" s="64"/>
      <c r="V105" s="64"/>
    </row>
    <row r="106" spans="7:22" s="47" customFormat="1">
      <c r="G106" s="64"/>
      <c r="J106" s="64"/>
      <c r="M106" s="64"/>
      <c r="P106" s="64"/>
      <c r="S106" s="64"/>
      <c r="V106" s="64"/>
    </row>
    <row r="107" spans="7:22" s="47" customFormat="1">
      <c r="G107" s="64"/>
      <c r="J107" s="64"/>
      <c r="M107" s="64"/>
      <c r="P107" s="64"/>
      <c r="S107" s="64"/>
      <c r="V107" s="64"/>
    </row>
    <row r="108" spans="7:22" s="47" customFormat="1">
      <c r="G108" s="64"/>
      <c r="J108" s="64"/>
      <c r="M108" s="64"/>
      <c r="P108" s="64"/>
      <c r="S108" s="64"/>
      <c r="V108" s="64"/>
    </row>
    <row r="109" spans="7:22" s="47" customFormat="1">
      <c r="G109" s="64"/>
      <c r="J109" s="64"/>
      <c r="M109" s="64"/>
      <c r="P109" s="64"/>
      <c r="S109" s="64"/>
      <c r="V109" s="64"/>
    </row>
    <row r="110" spans="7:22" s="47" customFormat="1">
      <c r="G110" s="64"/>
      <c r="J110" s="64"/>
      <c r="M110" s="64"/>
      <c r="P110" s="64"/>
      <c r="S110" s="64"/>
      <c r="V110" s="64"/>
    </row>
    <row r="111" spans="7:22" s="47" customFormat="1">
      <c r="G111" s="64"/>
      <c r="J111" s="64"/>
      <c r="M111" s="64"/>
      <c r="P111" s="64"/>
      <c r="S111" s="64"/>
      <c r="V111" s="64"/>
    </row>
    <row r="112" spans="7:22" s="47" customFormat="1">
      <c r="G112" s="64"/>
      <c r="J112" s="64"/>
      <c r="M112" s="64"/>
      <c r="P112" s="64"/>
      <c r="S112" s="64"/>
      <c r="V112" s="64"/>
    </row>
    <row r="113" spans="7:22" s="47" customFormat="1">
      <c r="G113" s="64"/>
      <c r="J113" s="64"/>
      <c r="M113" s="64"/>
      <c r="P113" s="64"/>
      <c r="S113" s="64"/>
      <c r="V113" s="64"/>
    </row>
    <row r="114" spans="7:22" s="47" customFormat="1">
      <c r="G114" s="64"/>
      <c r="J114" s="64"/>
      <c r="M114" s="64"/>
      <c r="P114" s="64"/>
      <c r="S114" s="64"/>
      <c r="V114" s="64"/>
    </row>
    <row r="115" spans="7:22" s="47" customFormat="1">
      <c r="G115" s="64"/>
      <c r="J115" s="64"/>
      <c r="M115" s="64"/>
      <c r="P115" s="64"/>
      <c r="S115" s="64"/>
      <c r="V115" s="64"/>
    </row>
    <row r="116" spans="7:22" s="47" customFormat="1">
      <c r="G116" s="64"/>
      <c r="J116" s="64"/>
      <c r="M116" s="64"/>
      <c r="P116" s="64"/>
      <c r="S116" s="64"/>
      <c r="V116" s="64"/>
    </row>
    <row r="117" spans="7:22" s="47" customFormat="1">
      <c r="G117" s="64"/>
      <c r="J117" s="64"/>
      <c r="M117" s="64"/>
      <c r="P117" s="64"/>
      <c r="S117" s="64"/>
      <c r="V117" s="64"/>
    </row>
    <row r="118" spans="7:22" s="47" customFormat="1">
      <c r="G118" s="64"/>
      <c r="J118" s="64"/>
      <c r="M118" s="64"/>
      <c r="P118" s="64"/>
      <c r="S118" s="64"/>
      <c r="V118" s="64"/>
    </row>
    <row r="119" spans="7:22" s="47" customFormat="1">
      <c r="G119" s="64"/>
      <c r="J119" s="64"/>
      <c r="M119" s="64"/>
      <c r="P119" s="64"/>
      <c r="S119" s="64"/>
      <c r="V119" s="64"/>
    </row>
    <row r="120" spans="7:22" s="47" customFormat="1">
      <c r="G120" s="64"/>
      <c r="J120" s="64"/>
      <c r="M120" s="64"/>
      <c r="P120" s="64"/>
      <c r="S120" s="64"/>
      <c r="V120" s="64"/>
    </row>
    <row r="121" spans="7:22" s="47" customFormat="1">
      <c r="G121" s="64"/>
      <c r="J121" s="64"/>
      <c r="M121" s="64"/>
      <c r="P121" s="64"/>
      <c r="S121" s="64"/>
      <c r="V121" s="64"/>
    </row>
    <row r="122" spans="7:22" s="47" customFormat="1">
      <c r="G122" s="64"/>
      <c r="J122" s="64"/>
      <c r="M122" s="64"/>
      <c r="P122" s="64"/>
      <c r="S122" s="64"/>
      <c r="V122" s="64"/>
    </row>
    <row r="123" spans="7:22" s="47" customFormat="1">
      <c r="G123" s="64"/>
      <c r="J123" s="64"/>
      <c r="M123" s="64"/>
      <c r="P123" s="64"/>
      <c r="S123" s="64"/>
      <c r="V123" s="64"/>
    </row>
    <row r="124" spans="7:22" s="47" customFormat="1">
      <c r="G124" s="64"/>
      <c r="J124" s="64"/>
      <c r="M124" s="64"/>
      <c r="P124" s="64"/>
      <c r="S124" s="64"/>
      <c r="V124" s="64"/>
    </row>
    <row r="125" spans="7:22" s="47" customFormat="1">
      <c r="G125" s="64"/>
      <c r="J125" s="64"/>
      <c r="M125" s="64"/>
      <c r="P125" s="64"/>
      <c r="S125" s="64"/>
      <c r="V125" s="64"/>
    </row>
    <row r="126" spans="7:22" s="47" customFormat="1">
      <c r="G126" s="64"/>
      <c r="J126" s="64"/>
      <c r="M126" s="64"/>
      <c r="P126" s="64"/>
      <c r="S126" s="64"/>
      <c r="V126" s="64"/>
    </row>
    <row r="127" spans="7:22" s="47" customFormat="1">
      <c r="G127" s="64"/>
      <c r="J127" s="64"/>
      <c r="M127" s="64"/>
      <c r="P127" s="64"/>
      <c r="S127" s="64"/>
      <c r="V127" s="64"/>
    </row>
    <row r="128" spans="7:22" s="47" customFormat="1">
      <c r="G128" s="64"/>
      <c r="J128" s="64"/>
      <c r="M128" s="64"/>
      <c r="P128" s="64"/>
      <c r="S128" s="64"/>
      <c r="V128" s="64"/>
    </row>
    <row r="129" spans="7:22" s="47" customFormat="1">
      <c r="G129" s="64"/>
      <c r="J129" s="64"/>
      <c r="M129" s="64"/>
      <c r="P129" s="64"/>
      <c r="S129" s="64"/>
      <c r="V129" s="64"/>
    </row>
    <row r="130" spans="7:22" s="47" customFormat="1">
      <c r="G130" s="64"/>
      <c r="J130" s="64"/>
      <c r="M130" s="64"/>
      <c r="P130" s="64"/>
      <c r="S130" s="64"/>
      <c r="V130" s="64"/>
    </row>
    <row r="131" spans="7:22" s="47" customFormat="1">
      <c r="G131" s="64"/>
      <c r="J131" s="64"/>
      <c r="M131" s="64"/>
      <c r="P131" s="64"/>
      <c r="S131" s="64"/>
      <c r="V131" s="64"/>
    </row>
    <row r="132" spans="7:22" s="47" customFormat="1">
      <c r="G132" s="64"/>
      <c r="J132" s="64"/>
      <c r="M132" s="64"/>
      <c r="P132" s="64"/>
      <c r="S132" s="64"/>
      <c r="V132" s="64"/>
    </row>
    <row r="133" spans="7:22" s="47" customFormat="1">
      <c r="G133" s="64"/>
      <c r="J133" s="64"/>
      <c r="M133" s="64"/>
      <c r="P133" s="64"/>
      <c r="S133" s="64"/>
      <c r="V133" s="64"/>
    </row>
    <row r="134" spans="7:22" s="47" customFormat="1">
      <c r="G134" s="64"/>
      <c r="J134" s="64"/>
      <c r="M134" s="64"/>
      <c r="P134" s="64"/>
      <c r="S134" s="64"/>
      <c r="V134" s="64"/>
    </row>
    <row r="135" spans="7:22" s="47" customFormat="1">
      <c r="G135" s="64"/>
      <c r="J135" s="64"/>
      <c r="M135" s="64"/>
      <c r="P135" s="64"/>
      <c r="S135" s="64"/>
      <c r="V135" s="64"/>
    </row>
    <row r="136" spans="7:22" s="47" customFormat="1">
      <c r="G136" s="64"/>
      <c r="J136" s="64"/>
      <c r="M136" s="64"/>
      <c r="P136" s="64"/>
      <c r="S136" s="64"/>
      <c r="V136" s="64"/>
    </row>
    <row r="137" spans="7:22" s="47" customFormat="1">
      <c r="G137" s="64"/>
      <c r="J137" s="64"/>
      <c r="M137" s="64"/>
      <c r="P137" s="64"/>
      <c r="S137" s="64"/>
      <c r="V137" s="64"/>
    </row>
    <row r="138" spans="7:22" s="47" customFormat="1">
      <c r="G138" s="64"/>
      <c r="J138" s="64"/>
      <c r="M138" s="64"/>
      <c r="P138" s="64"/>
      <c r="S138" s="64"/>
      <c r="V138" s="64"/>
    </row>
    <row r="139" spans="7:22" s="47" customFormat="1">
      <c r="G139" s="64"/>
      <c r="J139" s="64"/>
      <c r="M139" s="64"/>
      <c r="P139" s="64"/>
      <c r="S139" s="64"/>
      <c r="V139" s="64"/>
    </row>
    <row r="140" spans="7:22" s="47" customFormat="1">
      <c r="G140" s="64"/>
      <c r="J140" s="64"/>
      <c r="M140" s="64"/>
      <c r="P140" s="64"/>
      <c r="S140" s="64"/>
      <c r="V140" s="64"/>
    </row>
    <row r="141" spans="7:22" s="47" customFormat="1">
      <c r="G141" s="64"/>
      <c r="J141" s="64"/>
      <c r="M141" s="64"/>
      <c r="P141" s="64"/>
      <c r="S141" s="64"/>
      <c r="V141" s="64"/>
    </row>
    <row r="142" spans="7:22" s="47" customFormat="1">
      <c r="G142" s="64"/>
      <c r="J142" s="64"/>
      <c r="M142" s="64"/>
      <c r="P142" s="64"/>
      <c r="S142" s="64"/>
      <c r="V142" s="64"/>
    </row>
    <row r="143" spans="7:22" s="47" customFormat="1">
      <c r="G143" s="64"/>
      <c r="J143" s="64"/>
      <c r="M143" s="64"/>
      <c r="P143" s="64"/>
      <c r="S143" s="64"/>
      <c r="V143" s="64"/>
    </row>
    <row r="144" spans="7:22" s="47" customFormat="1">
      <c r="G144" s="64"/>
      <c r="J144" s="64"/>
      <c r="M144" s="64"/>
      <c r="P144" s="64"/>
      <c r="S144" s="64"/>
      <c r="V144" s="64"/>
    </row>
    <row r="145" spans="7:22" s="47" customFormat="1">
      <c r="G145" s="64"/>
      <c r="J145" s="64"/>
      <c r="M145" s="64"/>
      <c r="P145" s="64"/>
      <c r="S145" s="64"/>
      <c r="V145" s="64"/>
    </row>
    <row r="146" spans="7:22" s="47" customFormat="1">
      <c r="G146" s="64"/>
      <c r="J146" s="64"/>
      <c r="M146" s="64"/>
      <c r="P146" s="64"/>
      <c r="S146" s="64"/>
      <c r="V146" s="64"/>
    </row>
    <row r="147" spans="7:22" s="47" customFormat="1">
      <c r="G147" s="64"/>
      <c r="J147" s="64"/>
      <c r="M147" s="64"/>
      <c r="P147" s="64"/>
      <c r="S147" s="64"/>
      <c r="V147" s="64"/>
    </row>
    <row r="148" spans="7:22" s="47" customFormat="1">
      <c r="G148" s="64"/>
      <c r="J148" s="64"/>
      <c r="M148" s="64"/>
      <c r="P148" s="64"/>
      <c r="S148" s="64"/>
      <c r="V148" s="64"/>
    </row>
    <row r="149" spans="7:22" s="47" customFormat="1">
      <c r="G149" s="64"/>
      <c r="J149" s="64"/>
      <c r="M149" s="64"/>
      <c r="P149" s="64"/>
      <c r="S149" s="64"/>
      <c r="V149" s="64"/>
    </row>
    <row r="150" spans="7:22" s="47" customFormat="1">
      <c r="G150" s="64"/>
      <c r="J150" s="64"/>
      <c r="M150" s="64"/>
      <c r="P150" s="64"/>
      <c r="S150" s="64"/>
      <c r="V150" s="64"/>
    </row>
    <row r="151" spans="7:22" s="47" customFormat="1">
      <c r="G151" s="64"/>
      <c r="J151" s="64"/>
      <c r="M151" s="64"/>
      <c r="P151" s="64"/>
      <c r="S151" s="64"/>
      <c r="V151" s="64"/>
    </row>
    <row r="152" spans="7:22" s="47" customFormat="1">
      <c r="G152" s="64"/>
      <c r="J152" s="64"/>
      <c r="M152" s="64"/>
      <c r="P152" s="64"/>
      <c r="S152" s="64"/>
      <c r="V152" s="64"/>
    </row>
    <row r="153" spans="7:22" s="47" customFormat="1">
      <c r="G153" s="64"/>
      <c r="J153" s="64"/>
      <c r="M153" s="64"/>
      <c r="P153" s="64"/>
      <c r="S153" s="64"/>
      <c r="V153" s="64"/>
    </row>
    <row r="154" spans="7:22" s="47" customFormat="1">
      <c r="G154" s="64"/>
      <c r="J154" s="64"/>
      <c r="M154" s="64"/>
      <c r="P154" s="64"/>
      <c r="S154" s="64"/>
      <c r="V154" s="64"/>
    </row>
    <row r="155" spans="7:22" s="47" customFormat="1">
      <c r="G155" s="64"/>
      <c r="J155" s="64"/>
      <c r="M155" s="64"/>
      <c r="P155" s="64"/>
      <c r="S155" s="64"/>
      <c r="V155" s="64"/>
    </row>
    <row r="156" spans="7:22" s="47" customFormat="1">
      <c r="G156" s="64"/>
      <c r="J156" s="64"/>
      <c r="M156" s="64"/>
      <c r="P156" s="64"/>
      <c r="S156" s="64"/>
      <c r="V156" s="64"/>
    </row>
    <row r="157" spans="7:22" s="47" customFormat="1">
      <c r="G157" s="64"/>
      <c r="J157" s="64"/>
      <c r="M157" s="64"/>
      <c r="P157" s="64"/>
      <c r="S157" s="64"/>
      <c r="V157" s="64"/>
    </row>
    <row r="158" spans="7:22" s="47" customFormat="1">
      <c r="G158" s="64"/>
      <c r="J158" s="64"/>
      <c r="M158" s="64"/>
      <c r="P158" s="64"/>
      <c r="S158" s="64"/>
      <c r="V158" s="64"/>
    </row>
    <row r="159" spans="7:22" s="47" customFormat="1">
      <c r="G159" s="64"/>
      <c r="J159" s="64"/>
      <c r="M159" s="64"/>
      <c r="P159" s="64"/>
      <c r="S159" s="64"/>
      <c r="V159" s="64"/>
    </row>
    <row r="160" spans="7:22" s="47" customFormat="1">
      <c r="G160" s="64"/>
      <c r="J160" s="64"/>
      <c r="M160" s="64"/>
      <c r="P160" s="64"/>
      <c r="S160" s="64"/>
      <c r="V160" s="64"/>
    </row>
    <row r="161" spans="7:22" s="47" customFormat="1">
      <c r="G161" s="64"/>
      <c r="J161" s="64"/>
      <c r="M161" s="64"/>
      <c r="P161" s="64"/>
      <c r="S161" s="64"/>
      <c r="V161" s="64"/>
    </row>
  </sheetData>
  <mergeCells count="6">
    <mergeCell ref="T1:V1"/>
    <mergeCell ref="E1:G1"/>
    <mergeCell ref="H1:J1"/>
    <mergeCell ref="K1:M1"/>
    <mergeCell ref="N1:P1"/>
    <mergeCell ref="Q1:S1"/>
  </mergeCells>
  <conditionalFormatting sqref="C10:D10">
    <cfRule type="expression" dxfId="16" priority="5">
      <formula>OFFSET(C10,ROW(#REF!)-ROW(C10),#REF!)="BE"</formula>
    </cfRule>
  </conditionalFormatting>
  <conditionalFormatting sqref="C12:D12">
    <cfRule type="expression" dxfId="15" priority="3">
      <formula>OFFSET(C12,ROW(#REF!)-ROW(C12),#REF!)="BE"</formula>
    </cfRule>
  </conditionalFormatting>
  <conditionalFormatting sqref="E1:M1 H3:J5 L3:M3 K3:K6 O3:W3 N3:N5 Q3:S4 T3:V5 C5:D6 C3:J3 W2 Q1:V1">
    <cfRule type="expression" dxfId="14" priority="7">
      <formula>OFFSET(C1,ROW(#REF!)-ROW(C1),#REF!)="BE"</formula>
    </cfRule>
  </conditionalFormatting>
  <conditionalFormatting sqref="E2:V2">
    <cfRule type="expression" dxfId="13" priority="2">
      <formula>OFFSET(E2,ROW(#REF!)-ROW(E2),#REF!)="BE"</formula>
    </cfRule>
  </conditionalFormatting>
  <conditionalFormatting sqref="N1:P1">
    <cfRule type="expression" dxfId="12" priority="1">
      <formula>OFFSET(N1,ROW(#REF!)-ROW(N1),#REF!)="BE"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87"/>
  <sheetViews>
    <sheetView workbookViewId="0">
      <selection activeCell="N2" sqref="N2:P2"/>
    </sheetView>
  </sheetViews>
  <sheetFormatPr defaultRowHeight="15"/>
  <cols>
    <col min="2" max="2" width="58.75" bestFit="1" customWidth="1"/>
    <col min="3" max="3" width="12.625" style="77" bestFit="1" customWidth="1"/>
    <col min="4" max="4" width="10.875" style="77" bestFit="1" customWidth="1"/>
    <col min="5" max="5" width="5.25" bestFit="1" customWidth="1"/>
    <col min="6" max="6" width="7" hidden="1" customWidth="1"/>
    <col min="7" max="7" width="11.75" style="49" bestFit="1" customWidth="1"/>
    <col min="8" max="8" width="5.25" bestFit="1" customWidth="1"/>
    <col min="9" max="9" width="7" hidden="1" customWidth="1"/>
    <col min="10" max="10" width="11.75" style="49" bestFit="1" customWidth="1"/>
    <col min="11" max="11" width="5.25" bestFit="1" customWidth="1"/>
    <col min="12" max="12" width="7" hidden="1" customWidth="1"/>
    <col min="13" max="13" width="11.75" style="49" bestFit="1" customWidth="1"/>
    <col min="14" max="14" width="5.25" bestFit="1" customWidth="1"/>
    <col min="15" max="15" width="7" hidden="1" customWidth="1"/>
    <col min="16" max="16" width="11.75" style="49" bestFit="1" customWidth="1"/>
    <col min="17" max="17" width="5.25" bestFit="1" customWidth="1"/>
    <col min="18" max="18" width="7" hidden="1" customWidth="1"/>
    <col min="19" max="19" width="11.75" style="49" bestFit="1" customWidth="1"/>
    <col min="20" max="20" width="5.25" bestFit="1" customWidth="1"/>
    <col min="21" max="21" width="7" hidden="1" customWidth="1"/>
    <col min="22" max="22" width="11.75" style="49" bestFit="1" customWidth="1"/>
    <col min="23" max="23" width="12.75" bestFit="1" customWidth="1"/>
    <col min="24" max="24" width="11.625" bestFit="1" customWidth="1"/>
  </cols>
  <sheetData>
    <row r="1" spans="1:25" s="47" customFormat="1">
      <c r="C1" s="161"/>
      <c r="D1" s="161"/>
      <c r="G1" s="64"/>
      <c r="J1" s="64"/>
      <c r="M1" s="64"/>
      <c r="P1" s="64"/>
      <c r="S1" s="64"/>
      <c r="V1" s="64"/>
    </row>
    <row r="2" spans="1:25" s="197" customFormat="1">
      <c r="B2" s="53"/>
      <c r="C2" s="238" t="s">
        <v>81</v>
      </c>
      <c r="D2" s="238" t="s">
        <v>80</v>
      </c>
      <c r="E2" s="248" t="s">
        <v>14</v>
      </c>
      <c r="F2" s="248"/>
      <c r="G2" s="248"/>
      <c r="H2" s="249" t="s">
        <v>21</v>
      </c>
      <c r="I2" s="249"/>
      <c r="J2" s="249"/>
      <c r="K2" s="250" t="s">
        <v>27</v>
      </c>
      <c r="L2" s="250"/>
      <c r="M2" s="250"/>
      <c r="N2" s="251" t="s">
        <v>129</v>
      </c>
      <c r="O2" s="251"/>
      <c r="P2" s="251"/>
      <c r="Q2" s="252" t="s">
        <v>116</v>
      </c>
      <c r="R2" s="252"/>
      <c r="S2" s="252"/>
      <c r="T2" s="246" t="s">
        <v>118</v>
      </c>
      <c r="U2" s="246"/>
      <c r="V2" s="247"/>
      <c r="W2" s="51"/>
      <c r="X2" s="51"/>
    </row>
    <row r="3" spans="1:25" ht="57">
      <c r="A3" s="44"/>
      <c r="B3" s="74" t="s">
        <v>82</v>
      </c>
      <c r="C3" s="78"/>
      <c r="D3" s="78"/>
      <c r="E3" s="162" t="s">
        <v>120</v>
      </c>
      <c r="F3" s="117" t="s">
        <v>1</v>
      </c>
      <c r="G3" s="163" t="s">
        <v>124</v>
      </c>
      <c r="H3" s="93" t="s">
        <v>120</v>
      </c>
      <c r="I3" s="94" t="s">
        <v>1</v>
      </c>
      <c r="J3" s="95" t="s">
        <v>124</v>
      </c>
      <c r="K3" s="96" t="s">
        <v>111</v>
      </c>
      <c r="L3" s="97" t="s">
        <v>1</v>
      </c>
      <c r="M3" s="98" t="s">
        <v>125</v>
      </c>
      <c r="N3" s="101" t="s">
        <v>111</v>
      </c>
      <c r="O3" s="102" t="s">
        <v>1</v>
      </c>
      <c r="P3" s="103" t="s">
        <v>124</v>
      </c>
      <c r="Q3" s="106" t="s">
        <v>111</v>
      </c>
      <c r="R3" s="107" t="s">
        <v>1</v>
      </c>
      <c r="S3" s="108" t="s">
        <v>125</v>
      </c>
      <c r="T3" s="90" t="s">
        <v>111</v>
      </c>
      <c r="U3" s="91" t="s">
        <v>1</v>
      </c>
      <c r="V3" s="180" t="s">
        <v>124</v>
      </c>
      <c r="W3" s="205" t="s">
        <v>126</v>
      </c>
      <c r="X3" s="206" t="s">
        <v>127</v>
      </c>
    </row>
    <row r="4" spans="1:25" s="47" customFormat="1">
      <c r="A4" s="47" t="s">
        <v>54</v>
      </c>
      <c r="B4" s="75" t="s">
        <v>83</v>
      </c>
      <c r="C4" s="81">
        <v>45931</v>
      </c>
      <c r="D4" s="81">
        <v>45952</v>
      </c>
      <c r="E4" s="118"/>
      <c r="F4" s="118"/>
      <c r="G4" s="119"/>
      <c r="H4" s="167"/>
      <c r="I4" s="59"/>
      <c r="J4" s="60"/>
      <c r="K4" s="99"/>
      <c r="L4" s="99"/>
      <c r="M4" s="100"/>
      <c r="N4" s="104"/>
      <c r="O4" s="104"/>
      <c r="P4" s="105"/>
      <c r="Q4" s="109"/>
      <c r="R4" s="109"/>
      <c r="S4" s="110"/>
      <c r="T4" s="92"/>
      <c r="U4" s="92"/>
      <c r="V4" s="181"/>
      <c r="W4" s="34"/>
      <c r="X4" s="183">
        <v>12700</v>
      </c>
    </row>
    <row r="5" spans="1:25">
      <c r="B5" s="127" t="s">
        <v>110</v>
      </c>
      <c r="C5" s="76"/>
      <c r="D5" s="76"/>
      <c r="E5" s="118">
        <v>10</v>
      </c>
      <c r="F5" s="118">
        <f>'Partners and WPs'!E3</f>
        <v>220</v>
      </c>
      <c r="G5" s="119">
        <f>E5*F5</f>
        <v>2200</v>
      </c>
      <c r="H5" s="63">
        <v>10</v>
      </c>
      <c r="I5" s="59">
        <f>'Partners and WPs'!E4</f>
        <v>140</v>
      </c>
      <c r="J5" s="60">
        <f>H5*I5</f>
        <v>1400</v>
      </c>
      <c r="K5" s="99">
        <v>10</v>
      </c>
      <c r="L5" s="99">
        <f>'Partners and WPs'!E5</f>
        <v>220</v>
      </c>
      <c r="M5" s="100">
        <f>K5*L5</f>
        <v>2200</v>
      </c>
      <c r="N5" s="104">
        <v>20</v>
      </c>
      <c r="O5" s="104">
        <f>'Partners and WPs'!E6</f>
        <v>220</v>
      </c>
      <c r="P5" s="105">
        <f>N5*O5</f>
        <v>4400</v>
      </c>
      <c r="Q5" s="109">
        <v>10</v>
      </c>
      <c r="R5" s="109">
        <f>'Partners and WPs'!E7</f>
        <v>140</v>
      </c>
      <c r="S5" s="110">
        <f>Q5*R5</f>
        <v>1400</v>
      </c>
      <c r="T5" s="92">
        <v>5</v>
      </c>
      <c r="U5" s="92">
        <f>'Partners and WPs'!E8</f>
        <v>220</v>
      </c>
      <c r="V5" s="181">
        <f>T5*U5</f>
        <v>1100</v>
      </c>
      <c r="W5" s="56">
        <f>G5+J5+M5+P5+S5+V5</f>
        <v>12700</v>
      </c>
    </row>
    <row r="6" spans="1:25" s="47" customFormat="1">
      <c r="A6" s="34" t="s">
        <v>55</v>
      </c>
      <c r="B6" s="51" t="s">
        <v>84</v>
      </c>
      <c r="C6" s="81">
        <v>45992</v>
      </c>
      <c r="D6" s="81">
        <v>46203</v>
      </c>
      <c r="E6" s="118"/>
      <c r="F6" s="118"/>
      <c r="G6" s="119"/>
      <c r="H6" s="63"/>
      <c r="I6" s="59"/>
      <c r="J6" s="60"/>
      <c r="K6" s="99"/>
      <c r="L6" s="99"/>
      <c r="M6" s="100"/>
      <c r="N6" s="104"/>
      <c r="O6" s="104"/>
      <c r="P6" s="105"/>
      <c r="Q6" s="109"/>
      <c r="R6" s="109"/>
      <c r="S6" s="110"/>
      <c r="T6" s="92"/>
      <c r="U6" s="92"/>
      <c r="V6" s="181"/>
      <c r="W6" s="34"/>
      <c r="X6" s="72">
        <f>W7</f>
        <v>13140</v>
      </c>
    </row>
    <row r="7" spans="1:25">
      <c r="B7" s="127" t="s">
        <v>110</v>
      </c>
      <c r="C7" s="76"/>
      <c r="D7" s="76"/>
      <c r="E7" s="118">
        <v>10</v>
      </c>
      <c r="F7" s="118">
        <f>'Partners and WPs'!E8</f>
        <v>220</v>
      </c>
      <c r="G7" s="119">
        <f>E7*F7</f>
        <v>2200</v>
      </c>
      <c r="H7" s="63">
        <v>10</v>
      </c>
      <c r="I7" s="59">
        <v>140</v>
      </c>
      <c r="J7" s="60">
        <f>H7*I7</f>
        <v>1400</v>
      </c>
      <c r="K7" s="99">
        <v>10</v>
      </c>
      <c r="L7" s="99">
        <v>220</v>
      </c>
      <c r="M7" s="100">
        <f>K7*L7</f>
        <v>2200</v>
      </c>
      <c r="N7" s="104">
        <v>22</v>
      </c>
      <c r="O7" s="104">
        <v>220</v>
      </c>
      <c r="P7" s="105">
        <f>N7*O7</f>
        <v>4840</v>
      </c>
      <c r="Q7" s="109">
        <v>10</v>
      </c>
      <c r="R7" s="109">
        <v>140</v>
      </c>
      <c r="S7" s="110">
        <f>Q7*R7</f>
        <v>1400</v>
      </c>
      <c r="T7" s="92">
        <v>5</v>
      </c>
      <c r="U7" s="92">
        <v>220</v>
      </c>
      <c r="V7" s="181">
        <f>T7*U7</f>
        <v>1100</v>
      </c>
      <c r="W7" s="65">
        <f>G7+J7+M7+P7+S7+V7</f>
        <v>13140</v>
      </c>
      <c r="X7" s="72"/>
    </row>
    <row r="8" spans="1:25" s="47" customFormat="1">
      <c r="A8" s="34" t="s">
        <v>56</v>
      </c>
      <c r="B8" s="75" t="s">
        <v>85</v>
      </c>
      <c r="C8" s="81">
        <v>46204</v>
      </c>
      <c r="D8" s="82" t="s">
        <v>86</v>
      </c>
      <c r="E8" s="118"/>
      <c r="F8" s="118"/>
      <c r="G8" s="119"/>
      <c r="H8" s="63"/>
      <c r="I8" s="59"/>
      <c r="J8" s="60"/>
      <c r="K8" s="99"/>
      <c r="L8" s="99"/>
      <c r="M8" s="100"/>
      <c r="N8" s="104"/>
      <c r="O8" s="104"/>
      <c r="P8" s="105"/>
      <c r="Q8" s="109"/>
      <c r="R8" s="109"/>
      <c r="S8" s="110"/>
      <c r="T8" s="92"/>
      <c r="U8" s="92"/>
      <c r="V8" s="181"/>
      <c r="W8" s="34"/>
      <c r="X8" s="72">
        <f>W9</f>
        <v>11180</v>
      </c>
    </row>
    <row r="9" spans="1:25">
      <c r="A9" s="46"/>
      <c r="B9" s="127" t="s">
        <v>110</v>
      </c>
      <c r="C9" s="76"/>
      <c r="D9" s="76"/>
      <c r="E9" s="118">
        <v>10</v>
      </c>
      <c r="F9" s="118">
        <v>220</v>
      </c>
      <c r="G9" s="119">
        <f>E9*F9</f>
        <v>2200</v>
      </c>
      <c r="H9" s="63">
        <v>8</v>
      </c>
      <c r="I9" s="59">
        <v>140</v>
      </c>
      <c r="J9" s="60">
        <f>H9*I9</f>
        <v>1120</v>
      </c>
      <c r="K9" s="99">
        <v>8</v>
      </c>
      <c r="L9" s="99">
        <v>220</v>
      </c>
      <c r="M9" s="100">
        <f>K9*L9</f>
        <v>1760</v>
      </c>
      <c r="N9" s="104">
        <v>10</v>
      </c>
      <c r="O9" s="104">
        <v>220</v>
      </c>
      <c r="P9" s="105">
        <f>N9*O9</f>
        <v>2200</v>
      </c>
      <c r="Q9" s="109">
        <v>20</v>
      </c>
      <c r="R9" s="109">
        <v>140</v>
      </c>
      <c r="S9" s="110">
        <f>Q9*R9</f>
        <v>2800</v>
      </c>
      <c r="T9" s="92">
        <v>5</v>
      </c>
      <c r="U9" s="92">
        <v>220</v>
      </c>
      <c r="V9" s="181">
        <f>T9*U9</f>
        <v>1100</v>
      </c>
      <c r="W9" s="56">
        <f>G9+J9+M9+P9+S9+V9</f>
        <v>11180</v>
      </c>
    </row>
    <row r="10" spans="1:25">
      <c r="A10" s="44" t="s">
        <v>57</v>
      </c>
      <c r="B10" s="73" t="s">
        <v>87</v>
      </c>
      <c r="C10" s="185">
        <v>46054</v>
      </c>
      <c r="D10" s="81">
        <v>46378</v>
      </c>
      <c r="E10" s="118"/>
      <c r="F10" s="118"/>
      <c r="G10" s="118"/>
      <c r="H10" s="63"/>
      <c r="I10" s="59"/>
      <c r="J10" s="59"/>
      <c r="K10" s="99"/>
      <c r="L10" s="99"/>
      <c r="M10" s="99"/>
      <c r="N10" s="104"/>
      <c r="O10" s="104"/>
      <c r="P10" s="104"/>
      <c r="Q10" s="109"/>
      <c r="R10" s="109"/>
      <c r="S10" s="109"/>
      <c r="T10" s="92"/>
      <c r="U10" s="92"/>
      <c r="V10" s="182"/>
      <c r="W10" s="34"/>
      <c r="X10" s="72">
        <f>W11</f>
        <v>13360</v>
      </c>
    </row>
    <row r="11" spans="1:25">
      <c r="A11" s="44"/>
      <c r="B11" s="127" t="s">
        <v>110</v>
      </c>
      <c r="C11" s="76"/>
      <c r="D11" s="76"/>
      <c r="E11" s="118">
        <v>10</v>
      </c>
      <c r="F11" s="118">
        <v>220</v>
      </c>
      <c r="G11" s="119">
        <f>E11*F11</f>
        <v>2200</v>
      </c>
      <c r="H11" s="63">
        <v>10</v>
      </c>
      <c r="I11" s="59">
        <v>140</v>
      </c>
      <c r="J11" s="60">
        <f>H11*I11</f>
        <v>1400</v>
      </c>
      <c r="K11" s="99">
        <v>10</v>
      </c>
      <c r="L11" s="99">
        <v>220</v>
      </c>
      <c r="M11" s="100">
        <f>K11*L11</f>
        <v>2200</v>
      </c>
      <c r="N11" s="104">
        <v>10</v>
      </c>
      <c r="O11" s="104">
        <v>220</v>
      </c>
      <c r="P11" s="105">
        <f>N11*O11</f>
        <v>2200</v>
      </c>
      <c r="Q11" s="109">
        <v>10</v>
      </c>
      <c r="R11" s="109">
        <v>140</v>
      </c>
      <c r="S11" s="110">
        <f>Q11*R11</f>
        <v>1400</v>
      </c>
      <c r="T11" s="92">
        <v>18</v>
      </c>
      <c r="U11" s="92">
        <v>220</v>
      </c>
      <c r="V11" s="181">
        <f>T11*U11</f>
        <v>3960</v>
      </c>
      <c r="W11" s="56">
        <f>G11+J11+M11+P11+S11+V11</f>
        <v>13360</v>
      </c>
    </row>
    <row r="12" spans="1:25">
      <c r="A12" t="s">
        <v>58</v>
      </c>
      <c r="B12" s="51" t="s">
        <v>88</v>
      </c>
      <c r="C12" s="81">
        <v>44896</v>
      </c>
      <c r="D12" s="81">
        <v>46477</v>
      </c>
      <c r="E12" s="118"/>
      <c r="F12" s="118"/>
      <c r="G12" s="119"/>
      <c r="H12" s="63"/>
      <c r="I12" s="59"/>
      <c r="J12" s="60"/>
      <c r="K12" s="99"/>
      <c r="L12" s="99"/>
      <c r="M12" s="100"/>
      <c r="N12" s="104"/>
      <c r="O12" s="104"/>
      <c r="P12" s="105"/>
      <c r="Q12" s="109"/>
      <c r="R12" s="109"/>
      <c r="S12" s="110"/>
      <c r="T12" s="92"/>
      <c r="U12" s="92"/>
      <c r="V12" s="181"/>
      <c r="W12" s="34"/>
      <c r="X12" s="72">
        <f>W13</f>
        <v>14160</v>
      </c>
    </row>
    <row r="13" spans="1:25">
      <c r="B13" s="127" t="s">
        <v>110</v>
      </c>
      <c r="C13" s="76"/>
      <c r="D13" s="76"/>
      <c r="E13" s="118">
        <v>12</v>
      </c>
      <c r="F13" s="118">
        <v>220</v>
      </c>
      <c r="G13" s="119">
        <f>E13*F13</f>
        <v>2640</v>
      </c>
      <c r="H13" s="63">
        <v>12</v>
      </c>
      <c r="I13" s="59">
        <v>140</v>
      </c>
      <c r="J13" s="60">
        <f>H13*I13</f>
        <v>1680</v>
      </c>
      <c r="K13" s="99">
        <v>12</v>
      </c>
      <c r="L13" s="99">
        <v>220</v>
      </c>
      <c r="M13" s="100">
        <f>K13*L13</f>
        <v>2640</v>
      </c>
      <c r="N13" s="104">
        <v>12</v>
      </c>
      <c r="O13" s="104">
        <v>220</v>
      </c>
      <c r="P13" s="105">
        <f>N13*O13</f>
        <v>2640</v>
      </c>
      <c r="Q13" s="109">
        <v>20</v>
      </c>
      <c r="R13" s="109">
        <v>140</v>
      </c>
      <c r="S13" s="110">
        <f>Q13*R13</f>
        <v>2800</v>
      </c>
      <c r="T13" s="92">
        <v>8</v>
      </c>
      <c r="U13" s="92">
        <v>220</v>
      </c>
      <c r="V13" s="181">
        <f>T13*U13</f>
        <v>1760</v>
      </c>
      <c r="W13" s="56">
        <f>G13+J13+M13+P13+S13+V13</f>
        <v>14160</v>
      </c>
    </row>
    <row r="14" spans="1:25">
      <c r="A14" t="s">
        <v>60</v>
      </c>
      <c r="B14" s="51" t="s">
        <v>89</v>
      </c>
      <c r="C14" s="81">
        <v>46357</v>
      </c>
      <c r="D14" s="81">
        <v>46477</v>
      </c>
      <c r="E14" s="164"/>
      <c r="F14" s="164"/>
      <c r="G14" s="165"/>
      <c r="H14" s="168"/>
      <c r="I14" s="58"/>
      <c r="J14" s="169"/>
      <c r="K14" s="170"/>
      <c r="L14" s="170"/>
      <c r="M14" s="171"/>
      <c r="N14" s="172"/>
      <c r="O14" s="172"/>
      <c r="P14" s="173"/>
      <c r="Q14" s="174"/>
      <c r="R14" s="174"/>
      <c r="S14" s="175"/>
      <c r="T14" s="176"/>
      <c r="U14" s="176"/>
      <c r="V14" s="177"/>
      <c r="W14" s="56"/>
      <c r="X14" s="72">
        <f>W15+W16+W17+W18</f>
        <v>23820</v>
      </c>
    </row>
    <row r="15" spans="1:25" ht="0.6" customHeight="1">
      <c r="B15" s="200" t="s">
        <v>110</v>
      </c>
      <c r="C15" s="76"/>
      <c r="D15" s="76"/>
      <c r="E15" s="118">
        <v>20</v>
      </c>
      <c r="F15" s="118">
        <v>220</v>
      </c>
      <c r="G15" s="119">
        <f>E15*F15</f>
        <v>4400</v>
      </c>
      <c r="H15" s="63">
        <v>12</v>
      </c>
      <c r="I15" s="59">
        <v>140</v>
      </c>
      <c r="J15" s="60">
        <f>H15*I15</f>
        <v>1680</v>
      </c>
      <c r="K15" s="99">
        <v>12</v>
      </c>
      <c r="L15" s="99">
        <v>220</v>
      </c>
      <c r="M15" s="100">
        <f>K15*L15</f>
        <v>2640</v>
      </c>
      <c r="N15" s="104">
        <v>12</v>
      </c>
      <c r="O15" s="104">
        <v>220</v>
      </c>
      <c r="P15" s="105">
        <f>N15*O15</f>
        <v>2640</v>
      </c>
      <c r="Q15" s="109">
        <v>12</v>
      </c>
      <c r="R15" s="109">
        <v>140</v>
      </c>
      <c r="S15" s="110">
        <f>Q15*R15</f>
        <v>1680</v>
      </c>
      <c r="T15" s="92">
        <v>8</v>
      </c>
      <c r="U15" s="92">
        <v>220</v>
      </c>
      <c r="V15" s="181">
        <f>T15*U15</f>
        <v>1760</v>
      </c>
      <c r="W15" s="56">
        <f>G15+J15+M15+P15+S15+V15</f>
        <v>14800</v>
      </c>
      <c r="X15" s="34"/>
      <c r="Y15" s="47"/>
    </row>
    <row r="16" spans="1:25" s="58" customFormat="1" ht="14.25">
      <c r="A16" s="47"/>
      <c r="B16" s="201" t="s">
        <v>119</v>
      </c>
      <c r="C16" s="79"/>
      <c r="D16" s="79"/>
      <c r="E16" s="118">
        <v>2</v>
      </c>
      <c r="F16" s="118">
        <v>220</v>
      </c>
      <c r="G16" s="119">
        <f>E16*F16</f>
        <v>440</v>
      </c>
      <c r="H16" s="63">
        <v>2</v>
      </c>
      <c r="I16" s="59">
        <v>140</v>
      </c>
      <c r="J16" s="60">
        <f>H16*I16</f>
        <v>280</v>
      </c>
      <c r="K16" s="99">
        <v>2</v>
      </c>
      <c r="L16" s="99">
        <v>220</v>
      </c>
      <c r="M16" s="100">
        <f>K16*L16</f>
        <v>440</v>
      </c>
      <c r="N16" s="104">
        <v>2</v>
      </c>
      <c r="O16" s="104">
        <v>220</v>
      </c>
      <c r="P16" s="105">
        <v>440</v>
      </c>
      <c r="Q16" s="109">
        <v>2</v>
      </c>
      <c r="R16" s="109">
        <v>140</v>
      </c>
      <c r="S16" s="110">
        <f>Q16*R16</f>
        <v>280</v>
      </c>
      <c r="T16" s="92">
        <v>2</v>
      </c>
      <c r="U16" s="92">
        <v>220</v>
      </c>
      <c r="V16" s="181">
        <v>440</v>
      </c>
      <c r="W16" s="56">
        <f>G16+J16+M16+P16+S16+V16</f>
        <v>2320</v>
      </c>
      <c r="X16" s="34"/>
      <c r="Y16" s="47"/>
    </row>
    <row r="17" spans="1:25" s="58" customFormat="1" ht="14.25">
      <c r="A17" s="47"/>
      <c r="B17" s="201" t="s">
        <v>90</v>
      </c>
      <c r="C17" s="80"/>
      <c r="D17" s="80"/>
      <c r="E17" s="166">
        <v>0</v>
      </c>
      <c r="F17" s="118">
        <v>600</v>
      </c>
      <c r="G17" s="119">
        <f>E17*F17</f>
        <v>0</v>
      </c>
      <c r="H17" s="63">
        <v>2</v>
      </c>
      <c r="I17" s="59">
        <v>600</v>
      </c>
      <c r="J17" s="60">
        <f>H17*I17</f>
        <v>1200</v>
      </c>
      <c r="K17" s="99">
        <v>2</v>
      </c>
      <c r="L17" s="99">
        <v>600</v>
      </c>
      <c r="M17" s="100">
        <f>K17*L17</f>
        <v>1200</v>
      </c>
      <c r="N17" s="104">
        <v>2</v>
      </c>
      <c r="O17" s="104">
        <v>600</v>
      </c>
      <c r="P17" s="105">
        <f>N17*O17</f>
        <v>1200</v>
      </c>
      <c r="Q17" s="109">
        <v>2</v>
      </c>
      <c r="R17" s="109">
        <v>800</v>
      </c>
      <c r="S17" s="110">
        <f>Q17*R17</f>
        <v>1600</v>
      </c>
      <c r="T17" s="92">
        <v>2</v>
      </c>
      <c r="U17" s="92">
        <v>500</v>
      </c>
      <c r="V17" s="181">
        <f>T17*U17</f>
        <v>1000</v>
      </c>
      <c r="W17" s="56">
        <f>G17+J17+M17+P17+S17+V17</f>
        <v>6200</v>
      </c>
      <c r="X17" s="56"/>
      <c r="Y17" s="47"/>
    </row>
    <row r="18" spans="1:25" s="58" customFormat="1" ht="14.25">
      <c r="A18" s="47"/>
      <c r="B18" s="201" t="s">
        <v>91</v>
      </c>
      <c r="C18" s="79"/>
      <c r="D18" s="79"/>
      <c r="E18" s="118">
        <v>1</v>
      </c>
      <c r="F18" s="118">
        <v>500</v>
      </c>
      <c r="G18" s="119">
        <f>F18</f>
        <v>500</v>
      </c>
      <c r="H18" s="63">
        <v>0</v>
      </c>
      <c r="I18" s="59"/>
      <c r="J18" s="60"/>
      <c r="K18" s="99">
        <v>0</v>
      </c>
      <c r="L18" s="99"/>
      <c r="M18" s="100"/>
      <c r="N18" s="104">
        <v>0</v>
      </c>
      <c r="O18" s="104"/>
      <c r="P18" s="105"/>
      <c r="Q18" s="109">
        <v>0</v>
      </c>
      <c r="R18" s="109"/>
      <c r="S18" s="110"/>
      <c r="T18" s="92">
        <v>0</v>
      </c>
      <c r="U18" s="92"/>
      <c r="V18" s="181"/>
      <c r="W18" s="56">
        <f>G18</f>
        <v>500</v>
      </c>
      <c r="X18" s="34"/>
      <c r="Y18" s="47"/>
    </row>
    <row r="19" spans="1:25" s="47" customFormat="1">
      <c r="B19" s="178" t="s">
        <v>59</v>
      </c>
      <c r="C19" s="161"/>
      <c r="D19" s="161"/>
      <c r="E19" s="178"/>
      <c r="F19" s="178"/>
      <c r="G19" s="119">
        <f>SUM(G5:G18)</f>
        <v>16780</v>
      </c>
      <c r="H19" s="178"/>
      <c r="I19" s="178"/>
      <c r="J19" s="60">
        <f>SUM(J4:J17)</f>
        <v>10160</v>
      </c>
      <c r="K19" s="178"/>
      <c r="L19" s="178"/>
      <c r="M19" s="100">
        <f>SUM(M4:M17)</f>
        <v>15280</v>
      </c>
      <c r="N19" s="178"/>
      <c r="O19" s="178"/>
      <c r="P19" s="105">
        <f>SUM(P4:P17)</f>
        <v>20560</v>
      </c>
      <c r="Q19" s="178"/>
      <c r="R19" s="178"/>
      <c r="S19" s="110">
        <f>SUM(S4:S17)</f>
        <v>13360</v>
      </c>
      <c r="T19" s="178"/>
      <c r="U19" s="178"/>
      <c r="V19" s="179">
        <f>SUM(V4:V17)</f>
        <v>12220</v>
      </c>
      <c r="X19" s="184">
        <f>X4+X6+X8+X10+X12+X14</f>
        <v>88360</v>
      </c>
    </row>
    <row r="20" spans="1:25" s="47" customFormat="1">
      <c r="C20" s="161"/>
      <c r="D20" s="161"/>
      <c r="G20" s="64"/>
      <c r="J20" s="64"/>
      <c r="M20" s="64"/>
      <c r="P20" s="64"/>
      <c r="S20" s="64"/>
      <c r="V20" s="64"/>
    </row>
    <row r="21" spans="1:25" s="47" customFormat="1">
      <c r="C21" s="161"/>
      <c r="D21" s="161"/>
      <c r="G21" s="64"/>
      <c r="J21" s="64"/>
      <c r="M21" s="64"/>
      <c r="P21" s="64"/>
      <c r="S21" s="64"/>
      <c r="V21" s="64"/>
    </row>
    <row r="22" spans="1:25" s="47" customFormat="1">
      <c r="C22" s="161"/>
      <c r="D22" s="161"/>
      <c r="G22" s="64"/>
      <c r="J22" s="64"/>
      <c r="M22" s="64"/>
      <c r="P22" s="64"/>
      <c r="S22" s="64"/>
      <c r="V22" s="64"/>
    </row>
    <row r="23" spans="1:25" s="47" customFormat="1">
      <c r="C23" s="161"/>
      <c r="D23" s="161"/>
      <c r="G23" s="64"/>
      <c r="J23" s="64"/>
      <c r="M23" s="64"/>
      <c r="P23" s="64"/>
      <c r="S23" s="64"/>
      <c r="V23" s="64"/>
    </row>
    <row r="24" spans="1:25" s="47" customFormat="1">
      <c r="C24" s="161"/>
      <c r="D24" s="161"/>
      <c r="G24" s="64"/>
      <c r="J24" s="64"/>
      <c r="M24" s="64"/>
      <c r="P24" s="64"/>
      <c r="S24" s="64"/>
      <c r="V24" s="64"/>
    </row>
    <row r="25" spans="1:25" s="47" customFormat="1">
      <c r="C25" s="161"/>
      <c r="D25" s="161"/>
      <c r="G25" s="64"/>
      <c r="J25" s="64"/>
      <c r="M25" s="64"/>
      <c r="P25" s="64"/>
      <c r="S25" s="64"/>
      <c r="V25" s="64"/>
    </row>
    <row r="26" spans="1:25" s="47" customFormat="1">
      <c r="C26" s="161"/>
      <c r="D26" s="161"/>
      <c r="G26" s="64"/>
      <c r="J26" s="64"/>
      <c r="M26" s="64"/>
      <c r="P26" s="64"/>
      <c r="S26" s="64"/>
      <c r="V26" s="64"/>
    </row>
    <row r="27" spans="1:25" s="47" customFormat="1">
      <c r="C27" s="161"/>
      <c r="D27" s="161"/>
      <c r="G27" s="64"/>
      <c r="J27" s="64"/>
      <c r="M27" s="64"/>
      <c r="P27" s="64"/>
      <c r="S27" s="64"/>
      <c r="V27" s="64"/>
    </row>
    <row r="28" spans="1:25" s="47" customFormat="1">
      <c r="C28" s="161"/>
      <c r="D28" s="161"/>
      <c r="G28" s="64"/>
      <c r="J28" s="64"/>
      <c r="M28" s="64"/>
      <c r="P28" s="64"/>
      <c r="S28" s="64"/>
      <c r="V28" s="64"/>
    </row>
    <row r="29" spans="1:25" s="47" customFormat="1">
      <c r="C29" s="161"/>
      <c r="D29" s="161"/>
      <c r="G29" s="64"/>
      <c r="J29" s="64"/>
      <c r="M29" s="64"/>
      <c r="P29" s="64"/>
      <c r="S29" s="64"/>
      <c r="V29" s="64"/>
    </row>
    <row r="30" spans="1:25" s="47" customFormat="1">
      <c r="C30" s="161"/>
      <c r="D30" s="161"/>
      <c r="G30" s="64"/>
      <c r="J30" s="64"/>
      <c r="M30" s="64"/>
      <c r="P30" s="64"/>
      <c r="S30" s="64"/>
      <c r="V30" s="64"/>
    </row>
    <row r="31" spans="1:25" s="47" customFormat="1">
      <c r="C31" s="161"/>
      <c r="D31" s="161"/>
      <c r="G31" s="64"/>
      <c r="J31" s="64"/>
      <c r="M31" s="64"/>
      <c r="P31" s="64"/>
      <c r="S31" s="64"/>
      <c r="V31" s="64"/>
    </row>
    <row r="32" spans="1:25" s="47" customFormat="1">
      <c r="C32" s="161"/>
      <c r="D32" s="161"/>
      <c r="G32" s="64"/>
      <c r="J32" s="64"/>
      <c r="M32" s="64"/>
      <c r="P32" s="64"/>
      <c r="S32" s="64"/>
      <c r="V32" s="64"/>
    </row>
    <row r="33" spans="3:22" s="47" customFormat="1">
      <c r="C33" s="161"/>
      <c r="D33" s="161"/>
      <c r="G33" s="64"/>
      <c r="J33" s="64"/>
      <c r="M33" s="64"/>
      <c r="P33" s="64"/>
      <c r="S33" s="64"/>
      <c r="V33" s="64"/>
    </row>
    <row r="34" spans="3:22" s="47" customFormat="1">
      <c r="C34" s="161"/>
      <c r="D34" s="161"/>
      <c r="G34" s="64"/>
      <c r="J34" s="64"/>
      <c r="M34" s="64"/>
      <c r="P34" s="64"/>
      <c r="S34" s="64"/>
      <c r="V34" s="64"/>
    </row>
    <row r="35" spans="3:22" s="47" customFormat="1">
      <c r="C35" s="161"/>
      <c r="D35" s="161"/>
      <c r="G35" s="64"/>
      <c r="J35" s="64"/>
      <c r="M35" s="64"/>
      <c r="P35" s="64"/>
      <c r="S35" s="64"/>
      <c r="V35" s="64"/>
    </row>
    <row r="36" spans="3:22" s="47" customFormat="1">
      <c r="C36" s="161"/>
      <c r="D36" s="161"/>
      <c r="G36" s="64"/>
      <c r="J36" s="64"/>
      <c r="M36" s="64"/>
      <c r="P36" s="64"/>
      <c r="S36" s="64"/>
      <c r="V36" s="64"/>
    </row>
    <row r="37" spans="3:22" s="47" customFormat="1">
      <c r="C37" s="161"/>
      <c r="D37" s="161"/>
      <c r="G37" s="64"/>
      <c r="J37" s="64"/>
      <c r="M37" s="64"/>
      <c r="P37" s="64"/>
      <c r="S37" s="64"/>
      <c r="V37" s="64"/>
    </row>
    <row r="38" spans="3:22" s="47" customFormat="1">
      <c r="C38" s="161"/>
      <c r="D38" s="161"/>
      <c r="G38" s="64"/>
      <c r="J38" s="64"/>
      <c r="M38" s="64"/>
      <c r="P38" s="64"/>
      <c r="S38" s="64"/>
      <c r="V38" s="64"/>
    </row>
    <row r="39" spans="3:22" s="47" customFormat="1">
      <c r="C39" s="161"/>
      <c r="D39" s="161"/>
      <c r="G39" s="64"/>
      <c r="J39" s="64"/>
      <c r="M39" s="64"/>
      <c r="P39" s="64"/>
      <c r="S39" s="64"/>
      <c r="V39" s="64"/>
    </row>
    <row r="40" spans="3:22" s="47" customFormat="1">
      <c r="C40" s="161"/>
      <c r="D40" s="161"/>
      <c r="G40" s="64"/>
      <c r="J40" s="64"/>
      <c r="M40" s="64"/>
      <c r="P40" s="64"/>
      <c r="S40" s="64"/>
      <c r="V40" s="64"/>
    </row>
    <row r="41" spans="3:22" s="47" customFormat="1">
      <c r="C41" s="161"/>
      <c r="D41" s="161"/>
      <c r="G41" s="64"/>
      <c r="J41" s="64"/>
      <c r="M41" s="64"/>
      <c r="P41" s="64"/>
      <c r="S41" s="64"/>
      <c r="V41" s="64"/>
    </row>
    <row r="42" spans="3:22" s="47" customFormat="1">
      <c r="C42" s="161"/>
      <c r="D42" s="161"/>
      <c r="G42" s="64"/>
      <c r="J42" s="64"/>
      <c r="M42" s="64"/>
      <c r="P42" s="64"/>
      <c r="S42" s="64"/>
      <c r="V42" s="64"/>
    </row>
    <row r="43" spans="3:22" s="47" customFormat="1">
      <c r="C43" s="161"/>
      <c r="D43" s="161"/>
      <c r="G43" s="64"/>
      <c r="J43" s="64"/>
      <c r="M43" s="64"/>
      <c r="P43" s="64"/>
      <c r="S43" s="64"/>
      <c r="V43" s="64"/>
    </row>
    <row r="44" spans="3:22" s="47" customFormat="1">
      <c r="C44" s="161"/>
      <c r="D44" s="161"/>
      <c r="G44" s="64"/>
      <c r="J44" s="64"/>
      <c r="M44" s="64"/>
      <c r="P44" s="64"/>
      <c r="S44" s="64"/>
      <c r="V44" s="64"/>
    </row>
    <row r="45" spans="3:22" s="47" customFormat="1">
      <c r="C45" s="161"/>
      <c r="D45" s="161"/>
      <c r="G45" s="64"/>
      <c r="J45" s="64"/>
      <c r="M45" s="64"/>
      <c r="P45" s="64"/>
      <c r="S45" s="64"/>
      <c r="V45" s="64"/>
    </row>
    <row r="46" spans="3:22" s="47" customFormat="1">
      <c r="C46" s="161"/>
      <c r="D46" s="161"/>
      <c r="G46" s="64"/>
      <c r="J46" s="64"/>
      <c r="M46" s="64"/>
      <c r="P46" s="64"/>
      <c r="S46" s="64"/>
      <c r="V46" s="64"/>
    </row>
    <row r="47" spans="3:22" s="47" customFormat="1">
      <c r="C47" s="161"/>
      <c r="D47" s="161"/>
      <c r="G47" s="64"/>
      <c r="J47" s="64"/>
      <c r="M47" s="64"/>
      <c r="P47" s="64"/>
      <c r="S47" s="64"/>
      <c r="V47" s="64"/>
    </row>
    <row r="48" spans="3:22" s="47" customFormat="1">
      <c r="C48" s="161"/>
      <c r="D48" s="161"/>
      <c r="G48" s="64"/>
      <c r="J48" s="64"/>
      <c r="M48" s="64"/>
      <c r="P48" s="64"/>
      <c r="S48" s="64"/>
      <c r="V48" s="64"/>
    </row>
    <row r="49" spans="3:22" s="47" customFormat="1">
      <c r="C49" s="161"/>
      <c r="D49" s="161"/>
      <c r="G49" s="64"/>
      <c r="J49" s="64"/>
      <c r="M49" s="64"/>
      <c r="P49" s="64"/>
      <c r="S49" s="64"/>
      <c r="V49" s="64"/>
    </row>
    <row r="50" spans="3:22" s="47" customFormat="1">
      <c r="C50" s="161"/>
      <c r="D50" s="161"/>
      <c r="G50" s="64"/>
      <c r="J50" s="64"/>
      <c r="M50" s="64"/>
      <c r="P50" s="64"/>
      <c r="S50" s="64"/>
      <c r="V50" s="64"/>
    </row>
    <row r="51" spans="3:22" s="47" customFormat="1">
      <c r="C51" s="161"/>
      <c r="D51" s="161"/>
      <c r="G51" s="64"/>
      <c r="J51" s="64"/>
      <c r="M51" s="64"/>
      <c r="P51" s="64"/>
      <c r="S51" s="64"/>
      <c r="V51" s="64"/>
    </row>
    <row r="52" spans="3:22" s="47" customFormat="1">
      <c r="C52" s="161"/>
      <c r="D52" s="161"/>
      <c r="G52" s="64"/>
      <c r="J52" s="64"/>
      <c r="M52" s="64"/>
      <c r="P52" s="64"/>
      <c r="S52" s="64"/>
      <c r="V52" s="64"/>
    </row>
    <row r="53" spans="3:22" s="47" customFormat="1">
      <c r="C53" s="161"/>
      <c r="D53" s="161"/>
      <c r="G53" s="64"/>
      <c r="J53" s="64"/>
      <c r="M53" s="64"/>
      <c r="P53" s="64"/>
      <c r="S53" s="64"/>
      <c r="V53" s="64"/>
    </row>
    <row r="54" spans="3:22" s="47" customFormat="1">
      <c r="C54" s="161"/>
      <c r="D54" s="161"/>
      <c r="G54" s="64"/>
      <c r="J54" s="64"/>
      <c r="M54" s="64"/>
      <c r="P54" s="64"/>
      <c r="S54" s="64"/>
      <c r="V54" s="64"/>
    </row>
    <row r="55" spans="3:22" s="47" customFormat="1">
      <c r="C55" s="161"/>
      <c r="D55" s="161"/>
      <c r="G55" s="64"/>
      <c r="J55" s="64"/>
      <c r="M55" s="64"/>
      <c r="P55" s="64"/>
      <c r="S55" s="64"/>
      <c r="V55" s="64"/>
    </row>
    <row r="56" spans="3:22" s="47" customFormat="1">
      <c r="C56" s="161"/>
      <c r="D56" s="161"/>
      <c r="G56" s="64"/>
      <c r="J56" s="64"/>
      <c r="M56" s="64"/>
      <c r="P56" s="64"/>
      <c r="S56" s="64"/>
      <c r="V56" s="64"/>
    </row>
    <row r="57" spans="3:22" s="47" customFormat="1">
      <c r="C57" s="161"/>
      <c r="D57" s="161"/>
      <c r="G57" s="64"/>
      <c r="J57" s="64"/>
      <c r="M57" s="64"/>
      <c r="P57" s="64"/>
      <c r="S57" s="64"/>
      <c r="V57" s="64"/>
    </row>
    <row r="58" spans="3:22" s="47" customFormat="1">
      <c r="C58" s="161"/>
      <c r="D58" s="161"/>
      <c r="G58" s="64"/>
      <c r="J58" s="64"/>
      <c r="M58" s="64"/>
      <c r="P58" s="64"/>
      <c r="S58" s="64"/>
      <c r="V58" s="64"/>
    </row>
    <row r="59" spans="3:22" s="47" customFormat="1">
      <c r="C59" s="161"/>
      <c r="D59" s="161"/>
      <c r="G59" s="64"/>
      <c r="J59" s="64"/>
      <c r="M59" s="64"/>
      <c r="P59" s="64"/>
      <c r="S59" s="64"/>
      <c r="V59" s="64"/>
    </row>
    <row r="60" spans="3:22" s="47" customFormat="1">
      <c r="C60" s="161"/>
      <c r="D60" s="161"/>
      <c r="G60" s="64"/>
      <c r="J60" s="64"/>
      <c r="M60" s="64"/>
      <c r="P60" s="64"/>
      <c r="S60" s="64"/>
      <c r="V60" s="64"/>
    </row>
    <row r="61" spans="3:22" s="47" customFormat="1">
      <c r="C61" s="161"/>
      <c r="D61" s="161"/>
      <c r="G61" s="64"/>
      <c r="J61" s="64"/>
      <c r="M61" s="64"/>
      <c r="P61" s="64"/>
      <c r="S61" s="64"/>
      <c r="V61" s="64"/>
    </row>
    <row r="62" spans="3:22" s="47" customFormat="1">
      <c r="C62" s="161"/>
      <c r="D62" s="161"/>
      <c r="G62" s="64"/>
      <c r="J62" s="64"/>
      <c r="M62" s="64"/>
      <c r="P62" s="64"/>
      <c r="S62" s="64"/>
      <c r="V62" s="64"/>
    </row>
    <row r="63" spans="3:22" s="47" customFormat="1">
      <c r="C63" s="161"/>
      <c r="D63" s="161"/>
      <c r="G63" s="64"/>
      <c r="J63" s="64"/>
      <c r="M63" s="64"/>
      <c r="P63" s="64"/>
      <c r="S63" s="64"/>
      <c r="V63" s="64"/>
    </row>
    <row r="64" spans="3:22" s="47" customFormat="1">
      <c r="C64" s="161"/>
      <c r="D64" s="161"/>
      <c r="G64" s="64"/>
      <c r="J64" s="64"/>
      <c r="M64" s="64"/>
      <c r="P64" s="64"/>
      <c r="S64" s="64"/>
      <c r="V64" s="64"/>
    </row>
    <row r="65" spans="3:22" s="47" customFormat="1">
      <c r="C65" s="161"/>
      <c r="D65" s="161"/>
      <c r="G65" s="64"/>
      <c r="J65" s="64"/>
      <c r="M65" s="64"/>
      <c r="P65" s="64"/>
      <c r="S65" s="64"/>
      <c r="V65" s="64"/>
    </row>
    <row r="66" spans="3:22" s="47" customFormat="1">
      <c r="C66" s="161"/>
      <c r="D66" s="161"/>
      <c r="G66" s="64"/>
      <c r="J66" s="64"/>
      <c r="M66" s="64"/>
      <c r="P66" s="64"/>
      <c r="S66" s="64"/>
      <c r="V66" s="64"/>
    </row>
    <row r="67" spans="3:22" s="47" customFormat="1">
      <c r="C67" s="161"/>
      <c r="D67" s="161"/>
      <c r="G67" s="64"/>
      <c r="J67" s="64"/>
      <c r="M67" s="64"/>
      <c r="P67" s="64"/>
      <c r="S67" s="64"/>
      <c r="V67" s="64"/>
    </row>
    <row r="68" spans="3:22" s="47" customFormat="1">
      <c r="C68" s="161"/>
      <c r="D68" s="161"/>
      <c r="G68" s="64"/>
      <c r="J68" s="64"/>
      <c r="M68" s="64"/>
      <c r="P68" s="64"/>
      <c r="S68" s="64"/>
      <c r="V68" s="64"/>
    </row>
    <row r="69" spans="3:22" s="47" customFormat="1">
      <c r="C69" s="161"/>
      <c r="D69" s="161"/>
      <c r="G69" s="64"/>
      <c r="J69" s="64"/>
      <c r="M69" s="64"/>
      <c r="P69" s="64"/>
      <c r="S69" s="64"/>
      <c r="V69" s="64"/>
    </row>
    <row r="70" spans="3:22" s="47" customFormat="1">
      <c r="C70" s="161"/>
      <c r="D70" s="161"/>
      <c r="G70" s="64"/>
      <c r="J70" s="64"/>
      <c r="M70" s="64"/>
      <c r="P70" s="64"/>
      <c r="S70" s="64"/>
      <c r="V70" s="64"/>
    </row>
    <row r="71" spans="3:22" s="47" customFormat="1">
      <c r="C71" s="161"/>
      <c r="D71" s="161"/>
      <c r="G71" s="64"/>
      <c r="J71" s="64"/>
      <c r="M71" s="64"/>
      <c r="P71" s="64"/>
      <c r="S71" s="64"/>
      <c r="V71" s="64"/>
    </row>
    <row r="72" spans="3:22" s="47" customFormat="1">
      <c r="C72" s="161"/>
      <c r="D72" s="161"/>
      <c r="G72" s="64"/>
      <c r="J72" s="64"/>
      <c r="M72" s="64"/>
      <c r="P72" s="64"/>
      <c r="S72" s="64"/>
      <c r="V72" s="64"/>
    </row>
    <row r="73" spans="3:22" s="47" customFormat="1">
      <c r="C73" s="161"/>
      <c r="D73" s="161"/>
      <c r="G73" s="64"/>
      <c r="J73" s="64"/>
      <c r="M73" s="64"/>
      <c r="P73" s="64"/>
      <c r="S73" s="64"/>
      <c r="V73" s="64"/>
    </row>
    <row r="74" spans="3:22" s="47" customFormat="1">
      <c r="C74" s="161"/>
      <c r="D74" s="161"/>
      <c r="G74" s="64"/>
      <c r="J74" s="64"/>
      <c r="M74" s="64"/>
      <c r="P74" s="64"/>
      <c r="S74" s="64"/>
      <c r="V74" s="64"/>
    </row>
    <row r="75" spans="3:22" s="47" customFormat="1">
      <c r="C75" s="161"/>
      <c r="D75" s="161"/>
      <c r="G75" s="64"/>
      <c r="J75" s="64"/>
      <c r="M75" s="64"/>
      <c r="P75" s="64"/>
      <c r="S75" s="64"/>
      <c r="V75" s="64"/>
    </row>
    <row r="76" spans="3:22" s="47" customFormat="1">
      <c r="C76" s="161"/>
      <c r="D76" s="161"/>
      <c r="G76" s="64"/>
      <c r="J76" s="64"/>
      <c r="M76" s="64"/>
      <c r="P76" s="64"/>
      <c r="S76" s="64"/>
      <c r="V76" s="64"/>
    </row>
    <row r="77" spans="3:22" s="47" customFormat="1">
      <c r="C77" s="161"/>
      <c r="D77" s="161"/>
      <c r="G77" s="64"/>
      <c r="J77" s="64"/>
      <c r="M77" s="64"/>
      <c r="P77" s="64"/>
      <c r="S77" s="64"/>
      <c r="V77" s="64"/>
    </row>
    <row r="78" spans="3:22" s="47" customFormat="1">
      <c r="C78" s="161"/>
      <c r="D78" s="161"/>
      <c r="G78" s="64"/>
      <c r="J78" s="64"/>
      <c r="M78" s="64"/>
      <c r="P78" s="64"/>
      <c r="S78" s="64"/>
      <c r="V78" s="64"/>
    </row>
    <row r="79" spans="3:22" s="47" customFormat="1">
      <c r="C79" s="161"/>
      <c r="D79" s="161"/>
      <c r="G79" s="64"/>
      <c r="J79" s="64"/>
      <c r="M79" s="64"/>
      <c r="P79" s="64"/>
      <c r="S79" s="64"/>
      <c r="V79" s="64"/>
    </row>
    <row r="80" spans="3:22" s="47" customFormat="1">
      <c r="C80" s="161"/>
      <c r="D80" s="161"/>
      <c r="G80" s="64"/>
      <c r="J80" s="64"/>
      <c r="M80" s="64"/>
      <c r="P80" s="64"/>
      <c r="S80" s="64"/>
      <c r="V80" s="64"/>
    </row>
    <row r="81" spans="3:22" s="47" customFormat="1">
      <c r="C81" s="161"/>
      <c r="D81" s="161"/>
      <c r="G81" s="64"/>
      <c r="J81" s="64"/>
      <c r="M81" s="64"/>
      <c r="P81" s="64"/>
      <c r="S81" s="64"/>
      <c r="V81" s="64"/>
    </row>
    <row r="82" spans="3:22" s="47" customFormat="1">
      <c r="C82" s="161"/>
      <c r="D82" s="161"/>
      <c r="G82" s="64"/>
      <c r="J82" s="64"/>
      <c r="M82" s="64"/>
      <c r="P82" s="64"/>
      <c r="S82" s="64"/>
      <c r="V82" s="64"/>
    </row>
    <row r="83" spans="3:22" s="47" customFormat="1">
      <c r="C83" s="161"/>
      <c r="D83" s="161"/>
      <c r="G83" s="64"/>
      <c r="J83" s="64"/>
      <c r="M83" s="64"/>
      <c r="P83" s="64"/>
      <c r="S83" s="64"/>
      <c r="V83" s="64"/>
    </row>
    <row r="84" spans="3:22" s="47" customFormat="1">
      <c r="C84" s="161"/>
      <c r="D84" s="161"/>
      <c r="G84" s="64"/>
      <c r="J84" s="64"/>
      <c r="M84" s="64"/>
      <c r="P84" s="64"/>
      <c r="S84" s="64"/>
      <c r="V84" s="64"/>
    </row>
    <row r="85" spans="3:22" s="47" customFormat="1">
      <c r="C85" s="161"/>
      <c r="D85" s="161"/>
      <c r="G85" s="64"/>
      <c r="J85" s="64"/>
      <c r="M85" s="64"/>
      <c r="P85" s="64"/>
      <c r="S85" s="64"/>
      <c r="V85" s="64"/>
    </row>
    <row r="86" spans="3:22" s="47" customFormat="1">
      <c r="C86" s="161"/>
      <c r="D86" s="161"/>
      <c r="G86" s="64"/>
      <c r="J86" s="64"/>
      <c r="M86" s="64"/>
      <c r="P86" s="64"/>
      <c r="S86" s="64"/>
      <c r="V86" s="64"/>
    </row>
    <row r="87" spans="3:22" s="47" customFormat="1">
      <c r="C87" s="161"/>
      <c r="D87" s="161"/>
      <c r="G87" s="64"/>
      <c r="J87" s="64"/>
      <c r="M87" s="64"/>
      <c r="P87" s="64"/>
      <c r="S87" s="64"/>
      <c r="V87" s="64"/>
    </row>
    <row r="88" spans="3:22" s="47" customFormat="1">
      <c r="C88" s="161"/>
      <c r="D88" s="161"/>
      <c r="G88" s="64"/>
      <c r="J88" s="64"/>
      <c r="M88" s="64"/>
      <c r="P88" s="64"/>
      <c r="S88" s="64"/>
      <c r="V88" s="64"/>
    </row>
    <row r="89" spans="3:22" s="47" customFormat="1">
      <c r="C89" s="161"/>
      <c r="D89" s="161"/>
      <c r="G89" s="64"/>
      <c r="J89" s="64"/>
      <c r="M89" s="64"/>
      <c r="P89" s="64"/>
      <c r="S89" s="64"/>
      <c r="V89" s="64"/>
    </row>
    <row r="90" spans="3:22" s="47" customFormat="1">
      <c r="C90" s="161"/>
      <c r="D90" s="161"/>
      <c r="G90" s="64"/>
      <c r="J90" s="64"/>
      <c r="M90" s="64"/>
      <c r="P90" s="64"/>
      <c r="S90" s="64"/>
      <c r="V90" s="64"/>
    </row>
    <row r="91" spans="3:22" s="47" customFormat="1">
      <c r="C91" s="161"/>
      <c r="D91" s="161"/>
      <c r="G91" s="64"/>
      <c r="J91" s="64"/>
      <c r="M91" s="64"/>
      <c r="P91" s="64"/>
      <c r="S91" s="64"/>
      <c r="V91" s="64"/>
    </row>
    <row r="92" spans="3:22" s="47" customFormat="1">
      <c r="C92" s="161"/>
      <c r="D92" s="161"/>
      <c r="G92" s="64"/>
      <c r="J92" s="64"/>
      <c r="M92" s="64"/>
      <c r="P92" s="64"/>
      <c r="S92" s="64"/>
      <c r="V92" s="64"/>
    </row>
    <row r="93" spans="3:22" s="47" customFormat="1">
      <c r="C93" s="161"/>
      <c r="D93" s="161"/>
      <c r="G93" s="64"/>
      <c r="J93" s="64"/>
      <c r="M93" s="64"/>
      <c r="P93" s="64"/>
      <c r="S93" s="64"/>
      <c r="V93" s="64"/>
    </row>
    <row r="94" spans="3:22" s="47" customFormat="1">
      <c r="C94" s="161"/>
      <c r="D94" s="161"/>
      <c r="G94" s="64"/>
      <c r="J94" s="64"/>
      <c r="M94" s="64"/>
      <c r="P94" s="64"/>
      <c r="S94" s="64"/>
      <c r="V94" s="64"/>
    </row>
    <row r="95" spans="3:22" s="47" customFormat="1">
      <c r="C95" s="161"/>
      <c r="D95" s="161"/>
      <c r="G95" s="64"/>
      <c r="J95" s="64"/>
      <c r="M95" s="64"/>
      <c r="P95" s="64"/>
      <c r="S95" s="64"/>
      <c r="V95" s="64"/>
    </row>
    <row r="96" spans="3:22" s="47" customFormat="1">
      <c r="C96" s="161"/>
      <c r="D96" s="161"/>
      <c r="G96" s="64"/>
      <c r="J96" s="64"/>
      <c r="M96" s="64"/>
      <c r="P96" s="64"/>
      <c r="S96" s="64"/>
      <c r="V96" s="64"/>
    </row>
    <row r="97" spans="3:22" s="47" customFormat="1">
      <c r="C97" s="161"/>
      <c r="D97" s="161"/>
      <c r="G97" s="64"/>
      <c r="J97" s="64"/>
      <c r="M97" s="64"/>
      <c r="P97" s="64"/>
      <c r="S97" s="64"/>
      <c r="V97" s="64"/>
    </row>
    <row r="98" spans="3:22" s="47" customFormat="1">
      <c r="C98" s="161"/>
      <c r="D98" s="161"/>
      <c r="G98" s="64"/>
      <c r="J98" s="64"/>
      <c r="M98" s="64"/>
      <c r="P98" s="64"/>
      <c r="S98" s="64"/>
      <c r="V98" s="64"/>
    </row>
    <row r="99" spans="3:22" s="47" customFormat="1">
      <c r="C99" s="161"/>
      <c r="D99" s="161"/>
      <c r="G99" s="64"/>
      <c r="J99" s="64"/>
      <c r="M99" s="64"/>
      <c r="P99" s="64"/>
      <c r="S99" s="64"/>
      <c r="V99" s="64"/>
    </row>
    <row r="100" spans="3:22" s="47" customFormat="1">
      <c r="C100" s="161"/>
      <c r="D100" s="161"/>
      <c r="G100" s="64"/>
      <c r="J100" s="64"/>
      <c r="M100" s="64"/>
      <c r="P100" s="64"/>
      <c r="S100" s="64"/>
      <c r="V100" s="64"/>
    </row>
    <row r="101" spans="3:22" s="47" customFormat="1">
      <c r="C101" s="161"/>
      <c r="D101" s="161"/>
      <c r="G101" s="64"/>
      <c r="J101" s="64"/>
      <c r="M101" s="64"/>
      <c r="P101" s="64"/>
      <c r="S101" s="64"/>
      <c r="V101" s="64"/>
    </row>
    <row r="102" spans="3:22" s="47" customFormat="1">
      <c r="C102" s="161"/>
      <c r="D102" s="161"/>
      <c r="G102" s="64"/>
      <c r="J102" s="64"/>
      <c r="M102" s="64"/>
      <c r="P102" s="64"/>
      <c r="S102" s="64"/>
      <c r="V102" s="64"/>
    </row>
    <row r="103" spans="3:22" s="47" customFormat="1">
      <c r="C103" s="161"/>
      <c r="D103" s="161"/>
      <c r="G103" s="64"/>
      <c r="J103" s="64"/>
      <c r="M103" s="64"/>
      <c r="P103" s="64"/>
      <c r="S103" s="64"/>
      <c r="V103" s="64"/>
    </row>
    <row r="104" spans="3:22" s="47" customFormat="1">
      <c r="C104" s="161"/>
      <c r="D104" s="161"/>
      <c r="G104" s="64"/>
      <c r="J104" s="64"/>
      <c r="M104" s="64"/>
      <c r="P104" s="64"/>
      <c r="S104" s="64"/>
      <c r="V104" s="64"/>
    </row>
    <row r="105" spans="3:22" s="47" customFormat="1">
      <c r="C105" s="161"/>
      <c r="D105" s="161"/>
      <c r="G105" s="64"/>
      <c r="J105" s="64"/>
      <c r="M105" s="64"/>
      <c r="P105" s="64"/>
      <c r="S105" s="64"/>
      <c r="V105" s="64"/>
    </row>
    <row r="106" spans="3:22" s="47" customFormat="1">
      <c r="C106" s="161"/>
      <c r="D106" s="161"/>
      <c r="G106" s="64"/>
      <c r="J106" s="64"/>
      <c r="M106" s="64"/>
      <c r="P106" s="64"/>
      <c r="S106" s="64"/>
      <c r="V106" s="64"/>
    </row>
    <row r="107" spans="3:22" s="47" customFormat="1">
      <c r="C107" s="161"/>
      <c r="D107" s="161"/>
      <c r="G107" s="64"/>
      <c r="J107" s="64"/>
      <c r="M107" s="64"/>
      <c r="P107" s="64"/>
      <c r="S107" s="64"/>
      <c r="V107" s="64"/>
    </row>
    <row r="108" spans="3:22" s="47" customFormat="1">
      <c r="C108" s="161"/>
      <c r="D108" s="161"/>
      <c r="G108" s="64"/>
      <c r="J108" s="64"/>
      <c r="M108" s="64"/>
      <c r="P108" s="64"/>
      <c r="S108" s="64"/>
      <c r="V108" s="64"/>
    </row>
    <row r="109" spans="3:22" s="47" customFormat="1">
      <c r="C109" s="161"/>
      <c r="D109" s="161"/>
      <c r="G109" s="64"/>
      <c r="J109" s="64"/>
      <c r="M109" s="64"/>
      <c r="P109" s="64"/>
      <c r="S109" s="64"/>
      <c r="V109" s="64"/>
    </row>
    <row r="110" spans="3:22" s="47" customFormat="1">
      <c r="C110" s="161"/>
      <c r="D110" s="161"/>
      <c r="G110" s="64"/>
      <c r="J110" s="64"/>
      <c r="M110" s="64"/>
      <c r="P110" s="64"/>
      <c r="S110" s="64"/>
      <c r="V110" s="64"/>
    </row>
    <row r="111" spans="3:22" s="47" customFormat="1">
      <c r="C111" s="161"/>
      <c r="D111" s="161"/>
      <c r="G111" s="64"/>
      <c r="J111" s="64"/>
      <c r="M111" s="64"/>
      <c r="P111" s="64"/>
      <c r="S111" s="64"/>
      <c r="V111" s="64"/>
    </row>
    <row r="112" spans="3:22" s="47" customFormat="1">
      <c r="C112" s="161"/>
      <c r="D112" s="161"/>
      <c r="G112" s="64"/>
      <c r="J112" s="64"/>
      <c r="M112" s="64"/>
      <c r="P112" s="64"/>
      <c r="S112" s="64"/>
      <c r="V112" s="64"/>
    </row>
    <row r="113" spans="3:22" s="47" customFormat="1">
      <c r="C113" s="161"/>
      <c r="D113" s="161"/>
      <c r="G113" s="64"/>
      <c r="J113" s="64"/>
      <c r="M113" s="64"/>
      <c r="P113" s="64"/>
      <c r="S113" s="64"/>
      <c r="V113" s="64"/>
    </row>
    <row r="114" spans="3:22" s="47" customFormat="1">
      <c r="C114" s="161"/>
      <c r="D114" s="161"/>
      <c r="G114" s="64"/>
      <c r="J114" s="64"/>
      <c r="M114" s="64"/>
      <c r="P114" s="64"/>
      <c r="S114" s="64"/>
      <c r="V114" s="64"/>
    </row>
    <row r="115" spans="3:22" s="47" customFormat="1">
      <c r="C115" s="161"/>
      <c r="D115" s="161"/>
      <c r="G115" s="64"/>
      <c r="J115" s="64"/>
      <c r="M115" s="64"/>
      <c r="P115" s="64"/>
      <c r="S115" s="64"/>
      <c r="V115" s="64"/>
    </row>
    <row r="116" spans="3:22" s="47" customFormat="1">
      <c r="C116" s="161"/>
      <c r="D116" s="161"/>
      <c r="G116" s="64"/>
      <c r="J116" s="64"/>
      <c r="M116" s="64"/>
      <c r="P116" s="64"/>
      <c r="S116" s="64"/>
      <c r="V116" s="64"/>
    </row>
    <row r="117" spans="3:22" s="47" customFormat="1">
      <c r="C117" s="161"/>
      <c r="D117" s="161"/>
      <c r="G117" s="64"/>
      <c r="J117" s="64"/>
      <c r="M117" s="64"/>
      <c r="P117" s="64"/>
      <c r="S117" s="64"/>
      <c r="V117" s="64"/>
    </row>
    <row r="118" spans="3:22" s="47" customFormat="1">
      <c r="C118" s="161"/>
      <c r="D118" s="161"/>
      <c r="G118" s="64"/>
      <c r="J118" s="64"/>
      <c r="M118" s="64"/>
      <c r="P118" s="64"/>
      <c r="S118" s="64"/>
      <c r="V118" s="64"/>
    </row>
    <row r="119" spans="3:22" s="47" customFormat="1">
      <c r="C119" s="161"/>
      <c r="D119" s="161"/>
      <c r="G119" s="64"/>
      <c r="J119" s="64"/>
      <c r="M119" s="64"/>
      <c r="P119" s="64"/>
      <c r="S119" s="64"/>
      <c r="V119" s="64"/>
    </row>
    <row r="120" spans="3:22" s="47" customFormat="1">
      <c r="C120" s="161"/>
      <c r="D120" s="161"/>
      <c r="G120" s="64"/>
      <c r="J120" s="64"/>
      <c r="M120" s="64"/>
      <c r="P120" s="64"/>
      <c r="S120" s="64"/>
      <c r="V120" s="64"/>
    </row>
    <row r="121" spans="3:22" s="47" customFormat="1">
      <c r="C121" s="161"/>
      <c r="D121" s="161"/>
      <c r="G121" s="64"/>
      <c r="J121" s="64"/>
      <c r="M121" s="64"/>
      <c r="P121" s="64"/>
      <c r="S121" s="64"/>
      <c r="V121" s="64"/>
    </row>
    <row r="122" spans="3:22" s="47" customFormat="1">
      <c r="C122" s="161"/>
      <c r="D122" s="161"/>
      <c r="G122" s="64"/>
      <c r="J122" s="64"/>
      <c r="M122" s="64"/>
      <c r="P122" s="64"/>
      <c r="S122" s="64"/>
      <c r="V122" s="64"/>
    </row>
    <row r="123" spans="3:22" s="47" customFormat="1">
      <c r="C123" s="161"/>
      <c r="D123" s="161"/>
      <c r="G123" s="64"/>
      <c r="J123" s="64"/>
      <c r="M123" s="64"/>
      <c r="P123" s="64"/>
      <c r="S123" s="64"/>
      <c r="V123" s="64"/>
    </row>
    <row r="124" spans="3:22" s="47" customFormat="1">
      <c r="C124" s="161"/>
      <c r="D124" s="161"/>
      <c r="G124" s="64"/>
      <c r="J124" s="64"/>
      <c r="M124" s="64"/>
      <c r="P124" s="64"/>
      <c r="S124" s="64"/>
      <c r="V124" s="64"/>
    </row>
    <row r="125" spans="3:22" s="47" customFormat="1">
      <c r="C125" s="161"/>
      <c r="D125" s="161"/>
      <c r="G125" s="64"/>
      <c r="J125" s="64"/>
      <c r="M125" s="64"/>
      <c r="P125" s="64"/>
      <c r="S125" s="64"/>
      <c r="V125" s="64"/>
    </row>
    <row r="126" spans="3:22" s="47" customFormat="1">
      <c r="C126" s="161"/>
      <c r="D126" s="161"/>
      <c r="G126" s="64"/>
      <c r="J126" s="64"/>
      <c r="M126" s="64"/>
      <c r="P126" s="64"/>
      <c r="S126" s="64"/>
      <c r="V126" s="64"/>
    </row>
    <row r="127" spans="3:22" s="47" customFormat="1">
      <c r="C127" s="161"/>
      <c r="D127" s="161"/>
      <c r="G127" s="64"/>
      <c r="J127" s="64"/>
      <c r="M127" s="64"/>
      <c r="P127" s="64"/>
      <c r="S127" s="64"/>
      <c r="V127" s="64"/>
    </row>
    <row r="128" spans="3:22" s="47" customFormat="1">
      <c r="C128" s="161"/>
      <c r="D128" s="161"/>
      <c r="G128" s="64"/>
      <c r="J128" s="64"/>
      <c r="M128" s="64"/>
      <c r="P128" s="64"/>
      <c r="S128" s="64"/>
      <c r="V128" s="64"/>
    </row>
    <row r="129" spans="3:22" s="47" customFormat="1">
      <c r="C129" s="161"/>
      <c r="D129" s="161"/>
      <c r="G129" s="64"/>
      <c r="J129" s="64"/>
      <c r="M129" s="64"/>
      <c r="P129" s="64"/>
      <c r="S129" s="64"/>
      <c r="V129" s="64"/>
    </row>
    <row r="130" spans="3:22" s="47" customFormat="1">
      <c r="C130" s="161"/>
      <c r="D130" s="161"/>
      <c r="G130" s="64"/>
      <c r="J130" s="64"/>
      <c r="M130" s="64"/>
      <c r="P130" s="64"/>
      <c r="S130" s="64"/>
      <c r="V130" s="64"/>
    </row>
    <row r="131" spans="3:22" s="47" customFormat="1">
      <c r="C131" s="161"/>
      <c r="D131" s="161"/>
      <c r="G131" s="64"/>
      <c r="J131" s="64"/>
      <c r="M131" s="64"/>
      <c r="P131" s="64"/>
      <c r="S131" s="64"/>
      <c r="V131" s="64"/>
    </row>
    <row r="132" spans="3:22" s="47" customFormat="1">
      <c r="C132" s="161"/>
      <c r="D132" s="161"/>
      <c r="G132" s="64"/>
      <c r="J132" s="64"/>
      <c r="M132" s="64"/>
      <c r="P132" s="64"/>
      <c r="S132" s="64"/>
      <c r="V132" s="64"/>
    </row>
    <row r="133" spans="3:22" s="47" customFormat="1">
      <c r="C133" s="161"/>
      <c r="D133" s="161"/>
      <c r="G133" s="64"/>
      <c r="J133" s="64"/>
      <c r="M133" s="64"/>
      <c r="P133" s="64"/>
      <c r="S133" s="64"/>
      <c r="V133" s="64"/>
    </row>
    <row r="134" spans="3:22" s="47" customFormat="1">
      <c r="C134" s="161"/>
      <c r="D134" s="161"/>
      <c r="G134" s="64"/>
      <c r="J134" s="64"/>
      <c r="M134" s="64"/>
      <c r="P134" s="64"/>
      <c r="S134" s="64"/>
      <c r="V134" s="64"/>
    </row>
    <row r="135" spans="3:22" s="47" customFormat="1">
      <c r="C135" s="161"/>
      <c r="D135" s="161"/>
      <c r="G135" s="64"/>
      <c r="J135" s="64"/>
      <c r="M135" s="64"/>
      <c r="P135" s="64"/>
      <c r="S135" s="64"/>
      <c r="V135" s="64"/>
    </row>
    <row r="136" spans="3:22" s="47" customFormat="1">
      <c r="C136" s="161"/>
      <c r="D136" s="161"/>
      <c r="G136" s="64"/>
      <c r="J136" s="64"/>
      <c r="M136" s="64"/>
      <c r="P136" s="64"/>
      <c r="S136" s="64"/>
      <c r="V136" s="64"/>
    </row>
    <row r="137" spans="3:22" s="47" customFormat="1">
      <c r="C137" s="161"/>
      <c r="D137" s="161"/>
      <c r="G137" s="64"/>
      <c r="J137" s="64"/>
      <c r="M137" s="64"/>
      <c r="P137" s="64"/>
      <c r="S137" s="64"/>
      <c r="V137" s="64"/>
    </row>
    <row r="138" spans="3:22" s="47" customFormat="1">
      <c r="C138" s="161"/>
      <c r="D138" s="161"/>
      <c r="G138" s="64"/>
      <c r="J138" s="64"/>
      <c r="M138" s="64"/>
      <c r="P138" s="64"/>
      <c r="S138" s="64"/>
      <c r="V138" s="64"/>
    </row>
    <row r="139" spans="3:22" s="47" customFormat="1">
      <c r="C139" s="161"/>
      <c r="D139" s="161"/>
      <c r="G139" s="64"/>
      <c r="J139" s="64"/>
      <c r="M139" s="64"/>
      <c r="P139" s="64"/>
      <c r="S139" s="64"/>
      <c r="V139" s="64"/>
    </row>
    <row r="140" spans="3:22" s="47" customFormat="1">
      <c r="C140" s="161"/>
      <c r="D140" s="161"/>
      <c r="G140" s="64"/>
      <c r="J140" s="64"/>
      <c r="M140" s="64"/>
      <c r="P140" s="64"/>
      <c r="S140" s="64"/>
      <c r="V140" s="64"/>
    </row>
    <row r="141" spans="3:22" s="47" customFormat="1">
      <c r="C141" s="161"/>
      <c r="D141" s="161"/>
      <c r="G141" s="64"/>
      <c r="J141" s="64"/>
      <c r="M141" s="64"/>
      <c r="P141" s="64"/>
      <c r="S141" s="64"/>
      <c r="V141" s="64"/>
    </row>
    <row r="142" spans="3:22" s="47" customFormat="1">
      <c r="C142" s="161"/>
      <c r="D142" s="161"/>
      <c r="G142" s="64"/>
      <c r="J142" s="64"/>
      <c r="M142" s="64"/>
      <c r="P142" s="64"/>
      <c r="S142" s="64"/>
      <c r="V142" s="64"/>
    </row>
    <row r="143" spans="3:22" s="47" customFormat="1">
      <c r="C143" s="161"/>
      <c r="D143" s="161"/>
      <c r="G143" s="64"/>
      <c r="J143" s="64"/>
      <c r="M143" s="64"/>
      <c r="P143" s="64"/>
      <c r="S143" s="64"/>
      <c r="V143" s="64"/>
    </row>
    <row r="144" spans="3:22" s="47" customFormat="1">
      <c r="C144" s="161"/>
      <c r="D144" s="161"/>
      <c r="G144" s="64"/>
      <c r="J144" s="64"/>
      <c r="M144" s="64"/>
      <c r="P144" s="64"/>
      <c r="S144" s="64"/>
      <c r="V144" s="64"/>
    </row>
    <row r="145" spans="3:22" s="47" customFormat="1">
      <c r="C145" s="161"/>
      <c r="D145" s="161"/>
      <c r="G145" s="64"/>
      <c r="J145" s="64"/>
      <c r="M145" s="64"/>
      <c r="P145" s="64"/>
      <c r="S145" s="64"/>
      <c r="V145" s="64"/>
    </row>
    <row r="146" spans="3:22" s="47" customFormat="1">
      <c r="C146" s="161"/>
      <c r="D146" s="161"/>
      <c r="G146" s="64"/>
      <c r="J146" s="64"/>
      <c r="M146" s="64"/>
      <c r="P146" s="64"/>
      <c r="S146" s="64"/>
      <c r="V146" s="64"/>
    </row>
    <row r="147" spans="3:22" s="47" customFormat="1">
      <c r="C147" s="161"/>
      <c r="D147" s="161"/>
      <c r="G147" s="64"/>
      <c r="J147" s="64"/>
      <c r="M147" s="64"/>
      <c r="P147" s="64"/>
      <c r="S147" s="64"/>
      <c r="V147" s="64"/>
    </row>
    <row r="148" spans="3:22" s="47" customFormat="1">
      <c r="C148" s="161"/>
      <c r="D148" s="161"/>
      <c r="G148" s="64"/>
      <c r="J148" s="64"/>
      <c r="M148" s="64"/>
      <c r="P148" s="64"/>
      <c r="S148" s="64"/>
      <c r="V148" s="64"/>
    </row>
    <row r="149" spans="3:22" s="47" customFormat="1">
      <c r="C149" s="161"/>
      <c r="D149" s="161"/>
      <c r="G149" s="64"/>
      <c r="J149" s="64"/>
      <c r="M149" s="64"/>
      <c r="P149" s="64"/>
      <c r="S149" s="64"/>
      <c r="V149" s="64"/>
    </row>
    <row r="150" spans="3:22" s="47" customFormat="1">
      <c r="C150" s="161"/>
      <c r="D150" s="161"/>
      <c r="G150" s="64"/>
      <c r="J150" s="64"/>
      <c r="M150" s="64"/>
      <c r="P150" s="64"/>
      <c r="S150" s="64"/>
      <c r="V150" s="64"/>
    </row>
    <row r="151" spans="3:22" s="47" customFormat="1">
      <c r="C151" s="161"/>
      <c r="D151" s="161"/>
      <c r="G151" s="64"/>
      <c r="J151" s="64"/>
      <c r="M151" s="64"/>
      <c r="P151" s="64"/>
      <c r="S151" s="64"/>
      <c r="V151" s="64"/>
    </row>
    <row r="152" spans="3:22" s="47" customFormat="1">
      <c r="C152" s="161"/>
      <c r="D152" s="161"/>
      <c r="G152" s="64"/>
      <c r="J152" s="64"/>
      <c r="M152" s="64"/>
      <c r="P152" s="64"/>
      <c r="S152" s="64"/>
      <c r="V152" s="64"/>
    </row>
    <row r="153" spans="3:22" s="47" customFormat="1">
      <c r="C153" s="161"/>
      <c r="D153" s="161"/>
      <c r="G153" s="64"/>
      <c r="J153" s="64"/>
      <c r="M153" s="64"/>
      <c r="P153" s="64"/>
      <c r="S153" s="64"/>
      <c r="V153" s="64"/>
    </row>
    <row r="154" spans="3:22" s="47" customFormat="1">
      <c r="C154" s="161"/>
      <c r="D154" s="161"/>
      <c r="G154" s="64"/>
      <c r="J154" s="64"/>
      <c r="M154" s="64"/>
      <c r="P154" s="64"/>
      <c r="S154" s="64"/>
      <c r="V154" s="64"/>
    </row>
    <row r="155" spans="3:22" s="47" customFormat="1">
      <c r="C155" s="161"/>
      <c r="D155" s="161"/>
      <c r="G155" s="64"/>
      <c r="J155" s="64"/>
      <c r="M155" s="64"/>
      <c r="P155" s="64"/>
      <c r="S155" s="64"/>
      <c r="V155" s="64"/>
    </row>
    <row r="156" spans="3:22" s="47" customFormat="1">
      <c r="C156" s="161"/>
      <c r="D156" s="161"/>
      <c r="G156" s="64"/>
      <c r="J156" s="64"/>
      <c r="M156" s="64"/>
      <c r="P156" s="64"/>
      <c r="S156" s="64"/>
      <c r="V156" s="64"/>
    </row>
    <row r="157" spans="3:22" s="47" customFormat="1">
      <c r="C157" s="161"/>
      <c r="D157" s="161"/>
      <c r="G157" s="64"/>
      <c r="J157" s="64"/>
      <c r="M157" s="64"/>
      <c r="P157" s="64"/>
      <c r="S157" s="64"/>
      <c r="V157" s="64"/>
    </row>
    <row r="158" spans="3:22" s="47" customFormat="1">
      <c r="C158" s="161"/>
      <c r="D158" s="161"/>
      <c r="G158" s="64"/>
      <c r="J158" s="64"/>
      <c r="M158" s="64"/>
      <c r="P158" s="64"/>
      <c r="S158" s="64"/>
      <c r="V158" s="64"/>
    </row>
    <row r="159" spans="3:22" s="47" customFormat="1">
      <c r="C159" s="161"/>
      <c r="D159" s="161"/>
      <c r="G159" s="64"/>
      <c r="J159" s="64"/>
      <c r="M159" s="64"/>
      <c r="P159" s="64"/>
      <c r="S159" s="64"/>
      <c r="V159" s="64"/>
    </row>
    <row r="160" spans="3:22" s="47" customFormat="1">
      <c r="C160" s="161"/>
      <c r="D160" s="161"/>
      <c r="G160" s="64"/>
      <c r="J160" s="64"/>
      <c r="M160" s="64"/>
      <c r="P160" s="64"/>
      <c r="S160" s="64"/>
      <c r="V160" s="64"/>
    </row>
    <row r="161" spans="3:22" s="47" customFormat="1">
      <c r="C161" s="161"/>
      <c r="D161" s="161"/>
      <c r="G161" s="64"/>
      <c r="J161" s="64"/>
      <c r="M161" s="64"/>
      <c r="P161" s="64"/>
      <c r="S161" s="64"/>
      <c r="V161" s="64"/>
    </row>
    <row r="162" spans="3:22" s="47" customFormat="1">
      <c r="C162" s="161"/>
      <c r="D162" s="161"/>
      <c r="G162" s="64"/>
      <c r="J162" s="64"/>
      <c r="M162" s="64"/>
      <c r="P162" s="64"/>
      <c r="S162" s="64"/>
      <c r="V162" s="64"/>
    </row>
    <row r="163" spans="3:22" s="47" customFormat="1">
      <c r="C163" s="161"/>
      <c r="D163" s="161"/>
      <c r="G163" s="64"/>
      <c r="J163" s="64"/>
      <c r="M163" s="64"/>
      <c r="P163" s="64"/>
      <c r="S163" s="64"/>
      <c r="V163" s="64"/>
    </row>
    <row r="164" spans="3:22" s="47" customFormat="1">
      <c r="C164" s="161"/>
      <c r="D164" s="161"/>
      <c r="G164" s="64"/>
      <c r="J164" s="64"/>
      <c r="M164" s="64"/>
      <c r="P164" s="64"/>
      <c r="S164" s="64"/>
      <c r="V164" s="64"/>
    </row>
    <row r="165" spans="3:22" s="47" customFormat="1">
      <c r="C165" s="161"/>
      <c r="D165" s="161"/>
      <c r="G165" s="64"/>
      <c r="J165" s="64"/>
      <c r="M165" s="64"/>
      <c r="P165" s="64"/>
      <c r="S165" s="64"/>
      <c r="V165" s="64"/>
    </row>
    <row r="166" spans="3:22" s="47" customFormat="1">
      <c r="C166" s="161"/>
      <c r="D166" s="161"/>
      <c r="G166" s="64"/>
      <c r="J166" s="64"/>
      <c r="M166" s="64"/>
      <c r="P166" s="64"/>
      <c r="S166" s="64"/>
      <c r="V166" s="64"/>
    </row>
    <row r="167" spans="3:22" s="47" customFormat="1">
      <c r="C167" s="161"/>
      <c r="D167" s="161"/>
      <c r="G167" s="64"/>
      <c r="J167" s="64"/>
      <c r="M167" s="64"/>
      <c r="P167" s="64"/>
      <c r="S167" s="64"/>
      <c r="V167" s="64"/>
    </row>
    <row r="168" spans="3:22" s="47" customFormat="1">
      <c r="C168" s="161"/>
      <c r="D168" s="161"/>
      <c r="G168" s="64"/>
      <c r="J168" s="64"/>
      <c r="M168" s="64"/>
      <c r="P168" s="64"/>
      <c r="S168" s="64"/>
      <c r="V168" s="64"/>
    </row>
    <row r="169" spans="3:22" s="47" customFormat="1">
      <c r="C169" s="161"/>
      <c r="D169" s="161"/>
      <c r="G169" s="64"/>
      <c r="J169" s="64"/>
      <c r="M169" s="64"/>
      <c r="P169" s="64"/>
      <c r="S169" s="64"/>
      <c r="V169" s="64"/>
    </row>
    <row r="170" spans="3:22" s="47" customFormat="1">
      <c r="C170" s="161"/>
      <c r="D170" s="161"/>
      <c r="G170" s="64"/>
      <c r="J170" s="64"/>
      <c r="M170" s="64"/>
      <c r="P170" s="64"/>
      <c r="S170" s="64"/>
      <c r="V170" s="64"/>
    </row>
    <row r="171" spans="3:22" s="47" customFormat="1">
      <c r="C171" s="161"/>
      <c r="D171" s="161"/>
      <c r="G171" s="64"/>
      <c r="J171" s="64"/>
      <c r="M171" s="64"/>
      <c r="P171" s="64"/>
      <c r="S171" s="64"/>
      <c r="V171" s="64"/>
    </row>
    <row r="172" spans="3:22" s="47" customFormat="1">
      <c r="C172" s="161"/>
      <c r="D172" s="161"/>
      <c r="G172" s="64"/>
      <c r="J172" s="64"/>
      <c r="M172" s="64"/>
      <c r="P172" s="64"/>
      <c r="S172" s="64"/>
      <c r="V172" s="64"/>
    </row>
    <row r="173" spans="3:22" s="47" customFormat="1">
      <c r="C173" s="161"/>
      <c r="D173" s="161"/>
      <c r="G173" s="64"/>
      <c r="J173" s="64"/>
      <c r="M173" s="64"/>
      <c r="P173" s="64"/>
      <c r="S173" s="64"/>
      <c r="V173" s="64"/>
    </row>
    <row r="174" spans="3:22" s="47" customFormat="1">
      <c r="C174" s="161"/>
      <c r="D174" s="161"/>
      <c r="G174" s="64"/>
      <c r="J174" s="64"/>
      <c r="M174" s="64"/>
      <c r="P174" s="64"/>
      <c r="S174" s="64"/>
      <c r="V174" s="64"/>
    </row>
    <row r="175" spans="3:22" s="47" customFormat="1">
      <c r="C175" s="161"/>
      <c r="D175" s="161"/>
      <c r="G175" s="64"/>
      <c r="J175" s="64"/>
      <c r="M175" s="64"/>
      <c r="P175" s="64"/>
      <c r="S175" s="64"/>
      <c r="V175" s="64"/>
    </row>
    <row r="176" spans="3:22" s="47" customFormat="1">
      <c r="C176" s="161"/>
      <c r="D176" s="161"/>
      <c r="G176" s="64"/>
      <c r="J176" s="64"/>
      <c r="M176" s="64"/>
      <c r="P176" s="64"/>
      <c r="S176" s="64"/>
      <c r="V176" s="64"/>
    </row>
    <row r="177" spans="3:22" s="47" customFormat="1">
      <c r="C177" s="161"/>
      <c r="D177" s="161"/>
      <c r="G177" s="64"/>
      <c r="J177" s="64"/>
      <c r="M177" s="64"/>
      <c r="P177" s="64"/>
      <c r="S177" s="64"/>
      <c r="V177" s="64"/>
    </row>
    <row r="178" spans="3:22" s="47" customFormat="1">
      <c r="C178" s="161"/>
      <c r="D178" s="161"/>
      <c r="G178" s="64"/>
      <c r="J178" s="64"/>
      <c r="M178" s="64"/>
      <c r="P178" s="64"/>
      <c r="S178" s="64"/>
      <c r="V178" s="64"/>
    </row>
    <row r="179" spans="3:22" s="47" customFormat="1">
      <c r="C179" s="161"/>
      <c r="D179" s="161"/>
      <c r="G179" s="64"/>
      <c r="J179" s="64"/>
      <c r="M179" s="64"/>
      <c r="P179" s="64"/>
      <c r="S179" s="64"/>
      <c r="V179" s="64"/>
    </row>
    <row r="180" spans="3:22" s="47" customFormat="1">
      <c r="C180" s="161"/>
      <c r="D180" s="161"/>
      <c r="G180" s="64"/>
      <c r="J180" s="64"/>
      <c r="M180" s="64"/>
      <c r="P180" s="64"/>
      <c r="S180" s="64"/>
      <c r="V180" s="64"/>
    </row>
    <row r="181" spans="3:22" s="47" customFormat="1">
      <c r="C181" s="161"/>
      <c r="D181" s="161"/>
      <c r="G181" s="64"/>
      <c r="J181" s="64"/>
      <c r="M181" s="64"/>
      <c r="P181" s="64"/>
      <c r="S181" s="64"/>
      <c r="V181" s="64"/>
    </row>
    <row r="182" spans="3:22" s="47" customFormat="1">
      <c r="C182" s="161"/>
      <c r="D182" s="161"/>
      <c r="G182" s="64"/>
      <c r="J182" s="64"/>
      <c r="M182" s="64"/>
      <c r="P182" s="64"/>
      <c r="S182" s="64"/>
      <c r="V182" s="64"/>
    </row>
    <row r="183" spans="3:22" s="47" customFormat="1">
      <c r="C183" s="161"/>
      <c r="D183" s="161"/>
      <c r="G183" s="64"/>
      <c r="J183" s="64"/>
      <c r="M183" s="64"/>
      <c r="P183" s="64"/>
      <c r="S183" s="64"/>
      <c r="V183" s="64"/>
    </row>
    <row r="184" spans="3:22" s="47" customFormat="1">
      <c r="C184" s="161"/>
      <c r="D184" s="161"/>
      <c r="G184" s="64"/>
      <c r="J184" s="64"/>
      <c r="M184" s="64"/>
      <c r="P184" s="64"/>
      <c r="S184" s="64"/>
      <c r="V184" s="64"/>
    </row>
    <row r="185" spans="3:22" s="47" customFormat="1">
      <c r="C185" s="161"/>
      <c r="D185" s="161"/>
      <c r="G185" s="64"/>
      <c r="J185" s="64"/>
      <c r="M185" s="64"/>
      <c r="P185" s="64"/>
      <c r="S185" s="64"/>
      <c r="V185" s="64"/>
    </row>
    <row r="186" spans="3:22" s="47" customFormat="1">
      <c r="C186" s="161"/>
      <c r="D186" s="161"/>
      <c r="G186" s="64"/>
      <c r="J186" s="64"/>
      <c r="M186" s="64"/>
      <c r="P186" s="64"/>
      <c r="S186" s="64"/>
      <c r="V186" s="64"/>
    </row>
    <row r="187" spans="3:22" s="47" customFormat="1">
      <c r="C187" s="161"/>
      <c r="D187" s="161"/>
      <c r="G187" s="64"/>
      <c r="J187" s="64"/>
      <c r="M187" s="64"/>
      <c r="P187" s="64"/>
      <c r="S187" s="64"/>
      <c r="V187" s="64"/>
    </row>
  </sheetData>
  <mergeCells count="6">
    <mergeCell ref="T2:V2"/>
    <mergeCell ref="E2:G2"/>
    <mergeCell ref="H2:J2"/>
    <mergeCell ref="K2:M2"/>
    <mergeCell ref="N2:P2"/>
    <mergeCell ref="Q2:S2"/>
  </mergeCells>
  <conditionalFormatting sqref="E2:V2">
    <cfRule type="expression" dxfId="11" priority="3">
      <formula>OFFSET(E2,ROW(#REF!)-ROW(E2),#REF!)="BE"</formula>
    </cfRule>
  </conditionalFormatting>
  <conditionalFormatting sqref="E3:V3">
    <cfRule type="expression" dxfId="10" priority="2">
      <formula>OFFSET(E3,ROW(#REF!)-ROW(E3),#REF!)="BE"</formula>
    </cfRule>
  </conditionalFormatting>
  <conditionalFormatting sqref="W3">
    <cfRule type="expression" dxfId="9" priority="1">
      <formula>OFFSET(W3,ROW(#REF!)-ROW(W3),#REF!)="BE"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2"/>
  <sheetViews>
    <sheetView workbookViewId="0">
      <selection activeCell="N1" sqref="N1:P1"/>
    </sheetView>
  </sheetViews>
  <sheetFormatPr defaultRowHeight="14.25"/>
  <cols>
    <col min="2" max="2" width="63.5" customWidth="1"/>
    <col min="3" max="4" width="11.75" customWidth="1"/>
    <col min="6" max="6" width="0" hidden="1" customWidth="1"/>
    <col min="7" max="7" width="11.75" style="49" bestFit="1" customWidth="1"/>
    <col min="9" max="9" width="0" hidden="1" customWidth="1"/>
    <col min="10" max="10" width="11.625" style="49" bestFit="1" customWidth="1"/>
    <col min="12" max="12" width="0" hidden="1" customWidth="1"/>
    <col min="13" max="13" width="11.75" style="49" bestFit="1" customWidth="1"/>
    <col min="15" max="15" width="0" hidden="1" customWidth="1"/>
    <col min="16" max="16" width="11.75" style="49" bestFit="1" customWidth="1"/>
    <col min="18" max="18" width="0" hidden="1" customWidth="1"/>
    <col min="19" max="19" width="11.75" style="49" bestFit="1" customWidth="1"/>
    <col min="21" max="21" width="0" hidden="1" customWidth="1"/>
    <col min="22" max="22" width="11.75" style="49" bestFit="1" customWidth="1"/>
    <col min="23" max="23" width="11.75" bestFit="1" customWidth="1"/>
    <col min="24" max="24" width="11.625" bestFit="1" customWidth="1"/>
    <col min="25" max="25" width="10.75" bestFit="1" customWidth="1"/>
  </cols>
  <sheetData>
    <row r="1" spans="1:24" ht="15">
      <c r="B1" s="44" t="s">
        <v>35</v>
      </c>
      <c r="C1" s="69" t="s">
        <v>81</v>
      </c>
      <c r="D1" s="69" t="s">
        <v>80</v>
      </c>
      <c r="E1" s="248" t="s">
        <v>14</v>
      </c>
      <c r="F1" s="248"/>
      <c r="G1" s="248"/>
      <c r="H1" s="249" t="s">
        <v>21</v>
      </c>
      <c r="I1" s="249"/>
      <c r="J1" s="249"/>
      <c r="K1" s="250" t="s">
        <v>27</v>
      </c>
      <c r="L1" s="250"/>
      <c r="M1" s="250"/>
      <c r="N1" s="251" t="s">
        <v>129</v>
      </c>
      <c r="O1" s="251"/>
      <c r="P1" s="251"/>
      <c r="Q1" s="252" t="s">
        <v>116</v>
      </c>
      <c r="R1" s="252"/>
      <c r="S1" s="252"/>
      <c r="T1" s="246" t="s">
        <v>118</v>
      </c>
      <c r="U1" s="246"/>
      <c r="V1" s="247"/>
    </row>
    <row r="2" spans="1:24" ht="57">
      <c r="A2" s="44"/>
      <c r="B2" s="53" t="s">
        <v>92</v>
      </c>
      <c r="C2" s="83"/>
      <c r="D2" s="71"/>
      <c r="E2" s="162" t="s">
        <v>120</v>
      </c>
      <c r="F2" s="117" t="s">
        <v>1</v>
      </c>
      <c r="G2" s="163" t="s">
        <v>124</v>
      </c>
      <c r="H2" s="93" t="s">
        <v>120</v>
      </c>
      <c r="I2" s="94" t="s">
        <v>1</v>
      </c>
      <c r="J2" s="95" t="s">
        <v>124</v>
      </c>
      <c r="K2" s="96" t="s">
        <v>111</v>
      </c>
      <c r="L2" s="97" t="s">
        <v>1</v>
      </c>
      <c r="M2" s="98" t="s">
        <v>125</v>
      </c>
      <c r="N2" s="101" t="s">
        <v>111</v>
      </c>
      <c r="O2" s="102" t="s">
        <v>1</v>
      </c>
      <c r="P2" s="103" t="s">
        <v>124</v>
      </c>
      <c r="Q2" s="106" t="s">
        <v>111</v>
      </c>
      <c r="R2" s="107" t="s">
        <v>1</v>
      </c>
      <c r="S2" s="108" t="s">
        <v>125</v>
      </c>
      <c r="T2" s="90" t="s">
        <v>111</v>
      </c>
      <c r="U2" s="91" t="s">
        <v>1</v>
      </c>
      <c r="V2" s="180" t="s">
        <v>124</v>
      </c>
      <c r="W2" s="205" t="s">
        <v>126</v>
      </c>
      <c r="X2" s="206" t="s">
        <v>127</v>
      </c>
    </row>
    <row r="3" spans="1:24" s="47" customFormat="1" ht="15">
      <c r="A3" s="47" t="s">
        <v>54</v>
      </c>
      <c r="B3" s="51" t="s">
        <v>93</v>
      </c>
      <c r="C3" s="81">
        <v>46113</v>
      </c>
      <c r="D3" s="81">
        <v>46234</v>
      </c>
      <c r="E3" s="118"/>
      <c r="F3" s="118"/>
      <c r="G3" s="119"/>
      <c r="H3" s="59"/>
      <c r="I3" s="59"/>
      <c r="J3" s="60"/>
      <c r="K3" s="99"/>
      <c r="L3" s="99"/>
      <c r="M3" s="100"/>
      <c r="N3" s="104"/>
      <c r="O3" s="104"/>
      <c r="P3" s="105"/>
      <c r="Q3" s="109"/>
      <c r="R3" s="109"/>
      <c r="S3" s="110"/>
      <c r="T3" s="111"/>
      <c r="U3" s="111"/>
      <c r="V3" s="112"/>
      <c r="W3" s="34"/>
      <c r="X3" s="56">
        <f>W4</f>
        <v>16300</v>
      </c>
    </row>
    <row r="4" spans="1:24" s="47" customFormat="1" ht="15">
      <c r="B4" s="127" t="s">
        <v>110</v>
      </c>
      <c r="C4" s="84"/>
      <c r="D4" s="84"/>
      <c r="E4" s="118">
        <v>15</v>
      </c>
      <c r="F4" s="118">
        <v>220</v>
      </c>
      <c r="G4" s="119">
        <f>E4*F4</f>
        <v>3300</v>
      </c>
      <c r="H4" s="59">
        <v>15</v>
      </c>
      <c r="I4" s="59">
        <v>140</v>
      </c>
      <c r="J4" s="60">
        <f>H4*I4</f>
        <v>2100</v>
      </c>
      <c r="K4" s="99">
        <v>20</v>
      </c>
      <c r="L4" s="99">
        <v>220</v>
      </c>
      <c r="M4" s="100">
        <f>K4*L4</f>
        <v>4400</v>
      </c>
      <c r="N4" s="104">
        <v>15</v>
      </c>
      <c r="O4" s="104">
        <v>220</v>
      </c>
      <c r="P4" s="105">
        <f>N4*O4</f>
        <v>3300</v>
      </c>
      <c r="Q4" s="109">
        <v>15</v>
      </c>
      <c r="R4" s="109">
        <v>140</v>
      </c>
      <c r="S4" s="110">
        <f>Q4*R4</f>
        <v>2100</v>
      </c>
      <c r="T4" s="111">
        <v>5</v>
      </c>
      <c r="U4" s="111">
        <v>220</v>
      </c>
      <c r="V4" s="112">
        <f>T4*U4</f>
        <v>1100</v>
      </c>
      <c r="W4" s="56">
        <f>G4+J4+M4+P4+S4+V4</f>
        <v>16300</v>
      </c>
      <c r="X4" s="34"/>
    </row>
    <row r="5" spans="1:24" s="47" customFormat="1" ht="15">
      <c r="A5" s="47" t="s">
        <v>55</v>
      </c>
      <c r="B5" s="75" t="s">
        <v>94</v>
      </c>
      <c r="C5" s="81">
        <v>46237</v>
      </c>
      <c r="D5" s="81">
        <v>46416</v>
      </c>
      <c r="E5" s="118"/>
      <c r="F5" s="118"/>
      <c r="G5" s="119"/>
      <c r="H5" s="59"/>
      <c r="I5" s="59"/>
      <c r="J5" s="60"/>
      <c r="K5" s="99"/>
      <c r="L5" s="99"/>
      <c r="M5" s="100"/>
      <c r="N5" s="104"/>
      <c r="O5" s="104"/>
      <c r="P5" s="105"/>
      <c r="Q5" s="109"/>
      <c r="R5" s="109"/>
      <c r="S5" s="110"/>
      <c r="T5" s="111"/>
      <c r="U5" s="111"/>
      <c r="V5" s="112"/>
      <c r="W5" s="34"/>
      <c r="X5" s="56">
        <f>W6</f>
        <v>13160</v>
      </c>
    </row>
    <row r="6" spans="1:24" ht="15">
      <c r="B6" s="127" t="s">
        <v>110</v>
      </c>
      <c r="C6" s="84"/>
      <c r="D6" s="84"/>
      <c r="E6" s="118">
        <v>10</v>
      </c>
      <c r="F6" s="118">
        <f>'Partners and WPs'!E3</f>
        <v>220</v>
      </c>
      <c r="G6" s="119">
        <f>E6*F6</f>
        <v>2200</v>
      </c>
      <c r="H6" s="59">
        <v>24</v>
      </c>
      <c r="I6" s="59">
        <f>'Partners and WPs'!E4</f>
        <v>140</v>
      </c>
      <c r="J6" s="60">
        <f>H6*I6</f>
        <v>3360</v>
      </c>
      <c r="K6" s="99">
        <v>10</v>
      </c>
      <c r="L6" s="99">
        <f>'Partners and WPs'!E5</f>
        <v>220</v>
      </c>
      <c r="M6" s="100">
        <f>K6*L6</f>
        <v>2200</v>
      </c>
      <c r="N6" s="104">
        <v>10</v>
      </c>
      <c r="O6" s="104">
        <f>'Partners and WPs'!E6</f>
        <v>220</v>
      </c>
      <c r="P6" s="105">
        <f>N6*O6</f>
        <v>2200</v>
      </c>
      <c r="Q6" s="109">
        <v>15</v>
      </c>
      <c r="R6" s="109">
        <f>'Partners and WPs'!E7</f>
        <v>140</v>
      </c>
      <c r="S6" s="110">
        <f>Q6*R6</f>
        <v>2100</v>
      </c>
      <c r="T6" s="111">
        <v>5</v>
      </c>
      <c r="U6" s="111">
        <f>'Partners and WPs'!E8</f>
        <v>220</v>
      </c>
      <c r="V6" s="112">
        <f>T6*U6</f>
        <v>1100</v>
      </c>
      <c r="W6" s="55">
        <f>G6+J6+P6+M6+S6+V6</f>
        <v>13160</v>
      </c>
      <c r="X6" s="44"/>
    </row>
    <row r="7" spans="1:24" s="47" customFormat="1" ht="15">
      <c r="A7" s="34" t="s">
        <v>56</v>
      </c>
      <c r="B7" s="51" t="s">
        <v>96</v>
      </c>
      <c r="C7" s="81">
        <v>46357</v>
      </c>
      <c r="D7" s="81">
        <v>46507</v>
      </c>
      <c r="E7" s="118"/>
      <c r="F7" s="118"/>
      <c r="G7" s="119"/>
      <c r="H7" s="59"/>
      <c r="I7" s="59"/>
      <c r="J7" s="60"/>
      <c r="K7" s="99"/>
      <c r="L7" s="99"/>
      <c r="M7" s="100"/>
      <c r="N7" s="104"/>
      <c r="O7" s="104"/>
      <c r="P7" s="105"/>
      <c r="Q7" s="109"/>
      <c r="R7" s="109"/>
      <c r="S7" s="110"/>
      <c r="T7" s="111"/>
      <c r="U7" s="111"/>
      <c r="V7" s="112"/>
      <c r="W7" s="34"/>
      <c r="X7" s="50">
        <f>W8</f>
        <v>11820</v>
      </c>
    </row>
    <row r="8" spans="1:24" ht="15">
      <c r="B8" s="127" t="s">
        <v>110</v>
      </c>
      <c r="C8" s="84"/>
      <c r="D8" s="84"/>
      <c r="E8" s="118">
        <v>16</v>
      </c>
      <c r="F8" s="118">
        <f>'Partners and WPs'!E8</f>
        <v>220</v>
      </c>
      <c r="G8" s="119">
        <f>E8*F8</f>
        <v>3520</v>
      </c>
      <c r="H8" s="59">
        <v>10</v>
      </c>
      <c r="I8" s="59">
        <v>140</v>
      </c>
      <c r="J8" s="60">
        <f>H8*I8</f>
        <v>1400</v>
      </c>
      <c r="K8" s="99">
        <v>10</v>
      </c>
      <c r="L8" s="99">
        <v>220</v>
      </c>
      <c r="M8" s="100">
        <f>K8*L8</f>
        <v>2200</v>
      </c>
      <c r="N8" s="104">
        <v>10</v>
      </c>
      <c r="O8" s="104">
        <v>220</v>
      </c>
      <c r="P8" s="105">
        <f>N8*O8</f>
        <v>2200</v>
      </c>
      <c r="Q8" s="109">
        <v>10</v>
      </c>
      <c r="R8" s="109">
        <v>140</v>
      </c>
      <c r="S8" s="110">
        <f>Q8*R8</f>
        <v>1400</v>
      </c>
      <c r="T8" s="111">
        <v>5</v>
      </c>
      <c r="U8" s="111">
        <v>220</v>
      </c>
      <c r="V8" s="112">
        <f>T8*U8</f>
        <v>1100</v>
      </c>
      <c r="W8" s="50">
        <f>G8+J8+M8+P8+S8+V8</f>
        <v>11820</v>
      </c>
      <c r="X8" s="44"/>
    </row>
    <row r="9" spans="1:24" s="47" customFormat="1" ht="15">
      <c r="A9" s="34" t="s">
        <v>57</v>
      </c>
      <c r="B9" s="51" t="s">
        <v>95</v>
      </c>
      <c r="C9" s="81">
        <v>46328</v>
      </c>
      <c r="D9" s="81">
        <v>46568</v>
      </c>
      <c r="E9" s="118"/>
      <c r="F9" s="118"/>
      <c r="G9" s="119"/>
      <c r="H9" s="59"/>
      <c r="I9" s="59"/>
      <c r="J9" s="60"/>
      <c r="K9" s="99"/>
      <c r="L9" s="99"/>
      <c r="M9" s="100"/>
      <c r="N9" s="104"/>
      <c r="O9" s="104"/>
      <c r="P9" s="105"/>
      <c r="Q9" s="109"/>
      <c r="R9" s="109"/>
      <c r="S9" s="110"/>
      <c r="T9" s="111"/>
      <c r="U9" s="111"/>
      <c r="V9" s="112"/>
      <c r="W9" s="34"/>
      <c r="X9" s="56">
        <f>W10+W11+W12</f>
        <v>36020</v>
      </c>
    </row>
    <row r="10" spans="1:24" s="67" customFormat="1">
      <c r="A10" s="116"/>
      <c r="B10" s="198" t="s">
        <v>97</v>
      </c>
      <c r="C10" s="199"/>
      <c r="D10" s="199"/>
      <c r="E10" s="118">
        <v>6</v>
      </c>
      <c r="F10" s="118">
        <v>300</v>
      </c>
      <c r="G10" s="119">
        <f>E10*F10</f>
        <v>1800</v>
      </c>
      <c r="H10" s="59">
        <v>6</v>
      </c>
      <c r="I10" s="59">
        <v>300</v>
      </c>
      <c r="J10" s="60">
        <f>H10*I10</f>
        <v>1800</v>
      </c>
      <c r="K10" s="99">
        <v>6</v>
      </c>
      <c r="L10" s="99">
        <v>300</v>
      </c>
      <c r="M10" s="100">
        <f>K10*L10</f>
        <v>1800</v>
      </c>
      <c r="N10" s="104">
        <v>5</v>
      </c>
      <c r="O10" s="104">
        <v>300</v>
      </c>
      <c r="P10" s="105">
        <f>N10*O10</f>
        <v>1500</v>
      </c>
      <c r="Q10" s="109">
        <v>5</v>
      </c>
      <c r="R10" s="109">
        <v>370</v>
      </c>
      <c r="S10" s="110">
        <f>Q10*R10</f>
        <v>1850</v>
      </c>
      <c r="T10" s="120">
        <v>0</v>
      </c>
      <c r="U10" s="120">
        <v>0</v>
      </c>
      <c r="V10" s="112">
        <f>T10*U10</f>
        <v>0</v>
      </c>
      <c r="W10" s="186">
        <f>G10+J10+M10+P10+S10+V10</f>
        <v>8750</v>
      </c>
      <c r="X10" s="66"/>
    </row>
    <row r="11" spans="1:24" s="67" customFormat="1">
      <c r="A11" s="34"/>
      <c r="B11" s="198" t="s">
        <v>98</v>
      </c>
      <c r="C11" s="198"/>
      <c r="D11" s="198"/>
      <c r="E11" s="118"/>
      <c r="F11" s="118"/>
      <c r="G11" s="118"/>
      <c r="H11" s="59"/>
      <c r="I11" s="59"/>
      <c r="J11" s="59"/>
      <c r="K11" s="99"/>
      <c r="L11" s="99"/>
      <c r="M11" s="99"/>
      <c r="N11" s="104"/>
      <c r="O11" s="104"/>
      <c r="P11" s="104"/>
      <c r="Q11" s="109"/>
      <c r="R11" s="109"/>
      <c r="S11" s="109"/>
      <c r="T11" s="111">
        <f>(33*5)</f>
        <v>165</v>
      </c>
      <c r="U11" s="111">
        <v>150</v>
      </c>
      <c r="V11" s="112">
        <f>T11*U11</f>
        <v>24750</v>
      </c>
      <c r="W11" s="186">
        <f>V11</f>
        <v>24750</v>
      </c>
      <c r="X11" s="66"/>
    </row>
    <row r="12" spans="1:24" s="67" customFormat="1">
      <c r="A12" s="34"/>
      <c r="B12" s="198" t="s">
        <v>99</v>
      </c>
      <c r="C12" s="198"/>
      <c r="D12" s="198"/>
      <c r="E12" s="118">
        <v>0</v>
      </c>
      <c r="F12" s="118"/>
      <c r="G12" s="119">
        <v>0</v>
      </c>
      <c r="H12" s="59"/>
      <c r="I12" s="59"/>
      <c r="J12" s="60">
        <v>0</v>
      </c>
      <c r="K12" s="99"/>
      <c r="L12" s="99"/>
      <c r="M12" s="100">
        <v>0</v>
      </c>
      <c r="N12" s="104"/>
      <c r="O12" s="104"/>
      <c r="P12" s="105">
        <v>0</v>
      </c>
      <c r="Q12" s="109"/>
      <c r="R12" s="109"/>
      <c r="S12" s="110">
        <v>0</v>
      </c>
      <c r="T12" s="111"/>
      <c r="U12" s="111"/>
      <c r="V12" s="112">
        <v>2520</v>
      </c>
      <c r="W12" s="186">
        <f>G12+J12+M12+P12+S12+V12</f>
        <v>2520</v>
      </c>
      <c r="X12" s="186"/>
    </row>
    <row r="13" spans="1:24">
      <c r="B13" t="s">
        <v>59</v>
      </c>
      <c r="E13" s="187"/>
      <c r="F13" s="164"/>
      <c r="G13" s="188">
        <f>SUM(G3:G12)</f>
        <v>10820</v>
      </c>
      <c r="H13" s="189"/>
      <c r="I13" s="58"/>
      <c r="J13" s="190">
        <f>SUM(J3:J12)</f>
        <v>8660</v>
      </c>
      <c r="K13" s="191"/>
      <c r="L13" s="170"/>
      <c r="M13" s="192">
        <f>SUM(M3:M12)</f>
        <v>10600</v>
      </c>
      <c r="N13" s="193"/>
      <c r="O13" s="172"/>
      <c r="P13" s="194">
        <f>SUM(P3:P12)</f>
        <v>9200</v>
      </c>
      <c r="Q13" s="195"/>
      <c r="R13" s="174"/>
      <c r="S13" s="196">
        <f>SUM(S3:S12)</f>
        <v>7450</v>
      </c>
      <c r="T13" s="113"/>
      <c r="U13" s="114"/>
      <c r="V13" s="49">
        <f>SUM(V3:V12)</f>
        <v>30570</v>
      </c>
      <c r="W13" s="54">
        <f>SUM(W4:W12)</f>
        <v>77300</v>
      </c>
    </row>
    <row r="14" spans="1:24">
      <c r="A14" s="47"/>
      <c r="B14" s="47"/>
      <c r="C14" s="47"/>
      <c r="D14" s="47"/>
      <c r="E14" s="47"/>
      <c r="F14" s="47"/>
      <c r="G14" s="64"/>
      <c r="H14" s="47"/>
      <c r="I14" s="47"/>
      <c r="J14" s="64"/>
      <c r="K14" s="47"/>
      <c r="L14" s="47"/>
      <c r="M14" s="64"/>
      <c r="N14" s="47"/>
      <c r="O14" s="47"/>
      <c r="P14" s="64"/>
      <c r="Q14" s="47"/>
      <c r="R14" s="47"/>
      <c r="S14" s="64"/>
      <c r="T14" s="47"/>
      <c r="U14" s="47"/>
      <c r="V14" s="64"/>
      <c r="W14" s="160"/>
    </row>
    <row r="15" spans="1:24">
      <c r="A15" s="47"/>
      <c r="B15" s="47"/>
      <c r="C15" s="47"/>
      <c r="D15" s="47"/>
      <c r="E15" s="47"/>
      <c r="F15" s="47"/>
      <c r="G15" s="64"/>
      <c r="H15" s="47"/>
      <c r="I15" s="47"/>
      <c r="J15" s="64"/>
      <c r="K15" s="47"/>
      <c r="L15" s="47"/>
      <c r="M15" s="64"/>
      <c r="N15" s="47"/>
      <c r="O15" s="47"/>
      <c r="P15" s="64"/>
      <c r="Q15" s="47"/>
      <c r="R15" s="47"/>
      <c r="S15" s="64"/>
      <c r="T15" s="47"/>
      <c r="U15" s="47"/>
      <c r="V15" s="64"/>
      <c r="W15" s="52"/>
    </row>
    <row r="16" spans="1:24">
      <c r="A16" s="47"/>
      <c r="B16" s="47"/>
      <c r="C16" s="47"/>
      <c r="D16" s="47"/>
      <c r="E16" s="47"/>
      <c r="F16" s="47"/>
      <c r="G16" s="64"/>
      <c r="H16" s="47"/>
      <c r="I16" s="47"/>
      <c r="J16" s="64"/>
      <c r="K16" s="47"/>
      <c r="L16" s="47"/>
      <c r="M16" s="64"/>
      <c r="N16" s="47"/>
      <c r="O16" s="47"/>
      <c r="P16" s="64"/>
      <c r="Q16" s="47"/>
      <c r="R16" s="47"/>
      <c r="S16" s="64"/>
      <c r="T16" s="47"/>
      <c r="U16" s="47"/>
      <c r="V16" s="64"/>
      <c r="W16" s="47"/>
    </row>
    <row r="17" spans="1:23">
      <c r="A17" s="47"/>
      <c r="B17" s="47"/>
      <c r="C17" s="47"/>
      <c r="D17" s="47"/>
      <c r="E17" s="47"/>
      <c r="F17" s="47"/>
      <c r="G17" s="64"/>
      <c r="H17" s="47"/>
      <c r="I17" s="47"/>
      <c r="J17" s="64"/>
      <c r="K17" s="47"/>
      <c r="L17" s="47"/>
      <c r="M17" s="64"/>
      <c r="N17" s="47"/>
      <c r="O17" s="47"/>
      <c r="P17" s="64"/>
      <c r="Q17" s="47"/>
      <c r="R17" s="47"/>
      <c r="S17" s="64"/>
      <c r="T17" s="47"/>
      <c r="U17" s="47"/>
      <c r="V17" s="64"/>
      <c r="W17" s="47"/>
    </row>
    <row r="18" spans="1:23">
      <c r="A18" s="47"/>
      <c r="B18" s="47"/>
      <c r="C18" s="47"/>
      <c r="D18" s="47"/>
      <c r="E18" s="47"/>
      <c r="F18" s="47"/>
      <c r="G18" s="64"/>
      <c r="H18" s="47"/>
      <c r="I18" s="47"/>
      <c r="J18" s="64"/>
      <c r="K18" s="47"/>
      <c r="L18" s="47"/>
      <c r="M18" s="64"/>
      <c r="N18" s="47"/>
      <c r="O18" s="47"/>
      <c r="P18" s="64"/>
      <c r="Q18" s="47"/>
      <c r="R18" s="47"/>
      <c r="S18" s="64"/>
      <c r="T18" s="47"/>
      <c r="U18" s="47"/>
      <c r="V18" s="64"/>
      <c r="W18" s="47"/>
    </row>
    <row r="19" spans="1:23">
      <c r="A19" s="47"/>
      <c r="B19" s="47"/>
      <c r="C19" s="47"/>
      <c r="D19" s="47"/>
      <c r="E19" s="47"/>
      <c r="F19" s="47"/>
      <c r="G19" s="64"/>
      <c r="H19" s="47"/>
      <c r="I19" s="47"/>
      <c r="J19" s="64"/>
      <c r="K19" s="47"/>
      <c r="L19" s="47"/>
      <c r="M19" s="64"/>
      <c r="N19" s="47"/>
      <c r="O19" s="47"/>
      <c r="P19" s="64"/>
      <c r="Q19" s="47"/>
      <c r="R19" s="47"/>
      <c r="S19" s="64"/>
      <c r="T19" s="47"/>
      <c r="U19" s="47"/>
      <c r="V19" s="64"/>
      <c r="W19" s="47"/>
    </row>
    <row r="20" spans="1:23">
      <c r="A20" s="47"/>
      <c r="B20" s="47"/>
      <c r="C20" s="47"/>
      <c r="D20" s="47"/>
      <c r="E20" s="47"/>
      <c r="F20" s="47"/>
      <c r="G20" s="64"/>
      <c r="H20" s="47"/>
      <c r="I20" s="47"/>
      <c r="J20" s="64"/>
      <c r="K20" s="47"/>
      <c r="L20" s="47"/>
      <c r="M20" s="64"/>
      <c r="N20" s="47"/>
      <c r="O20" s="47"/>
      <c r="P20" s="64"/>
      <c r="Q20" s="47"/>
      <c r="R20" s="47"/>
      <c r="S20" s="64"/>
      <c r="T20" s="47"/>
      <c r="U20" s="47"/>
      <c r="V20" s="64"/>
      <c r="W20" s="47"/>
    </row>
    <row r="21" spans="1:23">
      <c r="A21" s="47"/>
      <c r="B21" s="47"/>
      <c r="C21" s="47"/>
      <c r="D21" s="47"/>
      <c r="E21" s="47"/>
      <c r="F21" s="47"/>
      <c r="G21" s="64"/>
      <c r="H21" s="47"/>
      <c r="I21" s="47"/>
      <c r="J21" s="64"/>
      <c r="K21" s="47"/>
      <c r="L21" s="47"/>
      <c r="M21" s="64"/>
      <c r="N21" s="47"/>
      <c r="O21" s="47"/>
      <c r="P21" s="64"/>
      <c r="Q21" s="47"/>
      <c r="R21" s="47"/>
      <c r="S21" s="64"/>
      <c r="T21" s="47"/>
      <c r="U21" s="47"/>
      <c r="V21" s="64"/>
      <c r="W21" s="47"/>
    </row>
    <row r="22" spans="1:23">
      <c r="A22" s="47"/>
      <c r="B22" s="47"/>
      <c r="C22" s="47"/>
      <c r="D22" s="47"/>
      <c r="E22" s="47"/>
      <c r="F22" s="47"/>
      <c r="G22" s="64"/>
      <c r="H22" s="47"/>
      <c r="I22" s="47"/>
      <c r="J22" s="64"/>
      <c r="K22" s="47"/>
      <c r="L22" s="47"/>
      <c r="M22" s="64"/>
      <c r="N22" s="47"/>
      <c r="O22" s="47"/>
      <c r="P22" s="64"/>
      <c r="Q22" s="47"/>
      <c r="R22" s="47"/>
      <c r="S22" s="64"/>
      <c r="T22" s="47"/>
      <c r="U22" s="47"/>
      <c r="V22" s="64"/>
      <c r="W22" s="47"/>
    </row>
    <row r="23" spans="1:23">
      <c r="A23" s="47"/>
      <c r="B23" s="47"/>
      <c r="C23" s="47"/>
      <c r="D23" s="47"/>
      <c r="E23" s="47"/>
      <c r="F23" s="47"/>
      <c r="G23" s="64"/>
      <c r="H23" s="47"/>
      <c r="I23" s="47"/>
      <c r="J23" s="64"/>
      <c r="K23" s="47"/>
      <c r="L23" s="47"/>
      <c r="M23" s="64"/>
      <c r="N23" s="47"/>
      <c r="O23" s="47"/>
      <c r="P23" s="64"/>
      <c r="Q23" s="47"/>
      <c r="R23" s="47"/>
      <c r="S23" s="64"/>
      <c r="T23" s="47"/>
      <c r="U23" s="47"/>
      <c r="V23" s="64"/>
      <c r="W23" s="47"/>
    </row>
    <row r="24" spans="1:23">
      <c r="A24" s="47"/>
      <c r="B24" s="47"/>
      <c r="C24" s="47"/>
      <c r="D24" s="47"/>
      <c r="E24" s="47"/>
      <c r="F24" s="47"/>
      <c r="G24" s="64"/>
      <c r="H24" s="47"/>
      <c r="I24" s="47"/>
      <c r="J24" s="64"/>
      <c r="K24" s="47"/>
      <c r="L24" s="47"/>
      <c r="M24" s="64"/>
      <c r="N24" s="47"/>
      <c r="O24" s="47"/>
      <c r="P24" s="64"/>
      <c r="Q24" s="47"/>
      <c r="R24" s="47"/>
      <c r="S24" s="64"/>
      <c r="T24" s="47"/>
      <c r="U24" s="47"/>
      <c r="V24" s="64"/>
      <c r="W24" s="47"/>
    </row>
    <row r="25" spans="1:23">
      <c r="A25" s="47"/>
      <c r="B25" s="47"/>
      <c r="C25" s="47"/>
      <c r="D25" s="47"/>
      <c r="E25" s="47"/>
      <c r="F25" s="47"/>
      <c r="G25" s="64"/>
      <c r="H25" s="47"/>
      <c r="I25" s="47"/>
      <c r="J25" s="64"/>
      <c r="K25" s="47"/>
      <c r="L25" s="47"/>
      <c r="M25" s="64"/>
      <c r="N25" s="47"/>
      <c r="O25" s="47"/>
      <c r="P25" s="64"/>
      <c r="Q25" s="47"/>
      <c r="R25" s="47"/>
      <c r="S25" s="64"/>
      <c r="T25" s="47"/>
      <c r="U25" s="47"/>
      <c r="V25" s="64"/>
      <c r="W25" s="47"/>
    </row>
    <row r="26" spans="1:23">
      <c r="A26" s="47"/>
      <c r="B26" s="47"/>
      <c r="C26" s="47"/>
      <c r="D26" s="47"/>
      <c r="E26" s="47"/>
      <c r="F26" s="47"/>
      <c r="G26" s="64"/>
      <c r="H26" s="47"/>
      <c r="I26" s="47"/>
      <c r="J26" s="64"/>
      <c r="K26" s="47"/>
      <c r="L26" s="47"/>
      <c r="M26" s="64"/>
      <c r="N26" s="47"/>
      <c r="O26" s="47"/>
      <c r="P26" s="64"/>
      <c r="Q26" s="47"/>
      <c r="R26" s="47"/>
      <c r="S26" s="64"/>
      <c r="T26" s="47"/>
      <c r="U26" s="47"/>
      <c r="V26" s="64"/>
      <c r="W26" s="47"/>
    </row>
    <row r="27" spans="1:23">
      <c r="A27" s="47"/>
      <c r="B27" s="47"/>
      <c r="C27" s="47"/>
      <c r="D27" s="47"/>
      <c r="E27" s="47"/>
      <c r="F27" s="47"/>
      <c r="G27" s="64"/>
      <c r="H27" s="47"/>
      <c r="I27" s="47"/>
      <c r="J27" s="64"/>
      <c r="K27" s="47"/>
      <c r="L27" s="47"/>
      <c r="M27" s="64"/>
      <c r="N27" s="47"/>
      <c r="O27" s="47"/>
      <c r="P27" s="64"/>
      <c r="Q27" s="47"/>
      <c r="R27" s="47"/>
      <c r="S27" s="64"/>
      <c r="T27" s="47"/>
      <c r="U27" s="47"/>
      <c r="V27" s="64"/>
      <c r="W27" s="47"/>
    </row>
    <row r="28" spans="1:23">
      <c r="A28" s="47"/>
      <c r="B28" s="47"/>
      <c r="C28" s="47"/>
      <c r="D28" s="47"/>
      <c r="E28" s="47"/>
      <c r="F28" s="47"/>
      <c r="G28" s="64"/>
      <c r="H28" s="47"/>
      <c r="I28" s="47"/>
      <c r="J28" s="64"/>
      <c r="K28" s="47"/>
      <c r="L28" s="47"/>
      <c r="M28" s="64"/>
      <c r="N28" s="47"/>
      <c r="O28" s="47"/>
      <c r="P28" s="64"/>
      <c r="Q28" s="47"/>
      <c r="R28" s="47"/>
      <c r="S28" s="64"/>
      <c r="T28" s="47"/>
      <c r="U28" s="47"/>
      <c r="V28" s="64"/>
      <c r="W28" s="47"/>
    </row>
    <row r="29" spans="1:23">
      <c r="A29" s="47"/>
      <c r="B29" s="47"/>
      <c r="C29" s="47"/>
      <c r="D29" s="47"/>
      <c r="E29" s="47"/>
      <c r="F29" s="47"/>
      <c r="G29" s="64"/>
      <c r="H29" s="47"/>
      <c r="I29" s="47"/>
      <c r="J29" s="64"/>
      <c r="K29" s="47"/>
      <c r="L29" s="47"/>
      <c r="M29" s="64"/>
      <c r="N29" s="47"/>
      <c r="O29" s="47"/>
      <c r="P29" s="64"/>
      <c r="Q29" s="47"/>
      <c r="R29" s="47"/>
      <c r="S29" s="64"/>
      <c r="T29" s="47"/>
      <c r="U29" s="47"/>
      <c r="V29" s="64"/>
      <c r="W29" s="47"/>
    </row>
    <row r="30" spans="1:23">
      <c r="A30" s="47"/>
      <c r="B30" s="47"/>
      <c r="C30" s="47"/>
      <c r="D30" s="47"/>
      <c r="E30" s="47"/>
      <c r="F30" s="47"/>
      <c r="G30" s="64"/>
      <c r="H30" s="47"/>
      <c r="I30" s="47"/>
      <c r="J30" s="64"/>
      <c r="K30" s="47"/>
      <c r="L30" s="47"/>
      <c r="M30" s="64"/>
      <c r="N30" s="47"/>
      <c r="O30" s="47"/>
      <c r="P30" s="64"/>
      <c r="Q30" s="47"/>
      <c r="R30" s="47"/>
      <c r="S30" s="64"/>
      <c r="T30" s="47"/>
      <c r="U30" s="47"/>
      <c r="V30" s="64"/>
      <c r="W30" s="47"/>
    </row>
    <row r="31" spans="1:23">
      <c r="A31" s="47"/>
      <c r="B31" s="47"/>
      <c r="C31" s="47"/>
      <c r="D31" s="47"/>
      <c r="E31" s="47"/>
      <c r="F31" s="47"/>
      <c r="G31" s="64"/>
      <c r="H31" s="47"/>
      <c r="I31" s="47"/>
      <c r="J31" s="64"/>
      <c r="K31" s="47"/>
      <c r="L31" s="47"/>
      <c r="M31" s="64"/>
      <c r="N31" s="47"/>
      <c r="O31" s="47"/>
      <c r="P31" s="64"/>
      <c r="Q31" s="47"/>
      <c r="R31" s="47"/>
      <c r="S31" s="64"/>
      <c r="T31" s="47"/>
      <c r="U31" s="47"/>
      <c r="V31" s="64"/>
      <c r="W31" s="47"/>
    </row>
    <row r="32" spans="1:23">
      <c r="A32" s="47"/>
      <c r="B32" s="47"/>
      <c r="C32" s="47"/>
      <c r="D32" s="47"/>
      <c r="E32" s="47"/>
      <c r="F32" s="47"/>
      <c r="G32" s="64"/>
      <c r="H32" s="47"/>
      <c r="I32" s="47"/>
      <c r="J32" s="64"/>
      <c r="K32" s="47"/>
      <c r="L32" s="47"/>
      <c r="M32" s="64"/>
      <c r="N32" s="47"/>
      <c r="O32" s="47"/>
      <c r="P32" s="64"/>
      <c r="Q32" s="47"/>
      <c r="R32" s="47"/>
      <c r="S32" s="64"/>
      <c r="T32" s="47"/>
      <c r="U32" s="47"/>
      <c r="V32" s="64"/>
      <c r="W32" s="47"/>
    </row>
    <row r="33" spans="1:23">
      <c r="A33" s="47"/>
      <c r="B33" s="47"/>
      <c r="C33" s="47"/>
      <c r="D33" s="47"/>
      <c r="E33" s="47"/>
      <c r="F33" s="47"/>
      <c r="G33" s="64"/>
      <c r="H33" s="47"/>
      <c r="I33" s="47"/>
      <c r="J33" s="64"/>
      <c r="K33" s="47"/>
      <c r="L33" s="47"/>
      <c r="M33" s="64"/>
      <c r="N33" s="47"/>
      <c r="O33" s="47"/>
      <c r="P33" s="64"/>
      <c r="Q33" s="47"/>
      <c r="R33" s="47"/>
      <c r="S33" s="64"/>
      <c r="T33" s="47"/>
      <c r="U33" s="47"/>
      <c r="V33" s="64"/>
      <c r="W33" s="47"/>
    </row>
    <row r="34" spans="1:23">
      <c r="A34" s="47"/>
      <c r="B34" s="47"/>
      <c r="C34" s="47"/>
      <c r="D34" s="47"/>
      <c r="E34" s="47"/>
      <c r="F34" s="47"/>
      <c r="G34" s="64"/>
      <c r="H34" s="47"/>
      <c r="I34" s="47"/>
      <c r="J34" s="64"/>
      <c r="K34" s="47"/>
      <c r="L34" s="47"/>
      <c r="M34" s="64"/>
      <c r="N34" s="47"/>
      <c r="O34" s="47"/>
      <c r="P34" s="64"/>
      <c r="Q34" s="47"/>
      <c r="R34" s="47"/>
      <c r="S34" s="64"/>
      <c r="T34" s="47"/>
      <c r="U34" s="47"/>
      <c r="V34" s="64"/>
      <c r="W34" s="47"/>
    </row>
    <row r="35" spans="1:23">
      <c r="A35" s="47"/>
      <c r="B35" s="47"/>
      <c r="C35" s="47"/>
      <c r="D35" s="47"/>
      <c r="E35" s="47"/>
      <c r="F35" s="47"/>
      <c r="G35" s="64"/>
      <c r="H35" s="47"/>
      <c r="I35" s="47"/>
      <c r="J35" s="64"/>
      <c r="K35" s="47"/>
      <c r="L35" s="47"/>
      <c r="M35" s="64"/>
      <c r="N35" s="47"/>
      <c r="O35" s="47"/>
      <c r="P35" s="64"/>
      <c r="Q35" s="47"/>
      <c r="R35" s="47"/>
      <c r="S35" s="64"/>
      <c r="T35" s="47"/>
      <c r="U35" s="47"/>
      <c r="V35" s="64"/>
      <c r="W35" s="47"/>
    </row>
    <row r="36" spans="1:23">
      <c r="A36" s="47"/>
      <c r="B36" s="47"/>
      <c r="C36" s="47"/>
      <c r="D36" s="47"/>
      <c r="E36" s="47"/>
      <c r="F36" s="47"/>
      <c r="G36" s="64"/>
      <c r="H36" s="47"/>
      <c r="I36" s="47"/>
      <c r="J36" s="64"/>
      <c r="K36" s="47"/>
      <c r="L36" s="47"/>
      <c r="M36" s="64"/>
      <c r="N36" s="47"/>
      <c r="O36" s="47"/>
      <c r="P36" s="64"/>
      <c r="Q36" s="47"/>
      <c r="R36" s="47"/>
      <c r="S36" s="64"/>
      <c r="T36" s="47"/>
      <c r="U36" s="47"/>
      <c r="V36" s="64"/>
      <c r="W36" s="47"/>
    </row>
    <row r="37" spans="1:23">
      <c r="A37" s="47"/>
      <c r="B37" s="47"/>
      <c r="C37" s="47"/>
      <c r="D37" s="47"/>
      <c r="E37" s="47"/>
      <c r="F37" s="47"/>
      <c r="G37" s="64"/>
      <c r="H37" s="47"/>
      <c r="I37" s="47"/>
      <c r="J37" s="64"/>
      <c r="K37" s="47"/>
      <c r="L37" s="47"/>
      <c r="M37" s="64"/>
      <c r="N37" s="47"/>
      <c r="O37" s="47"/>
      <c r="P37" s="64"/>
      <c r="Q37" s="47"/>
      <c r="R37" s="47"/>
      <c r="S37" s="64"/>
      <c r="T37" s="47"/>
      <c r="U37" s="47"/>
      <c r="V37" s="64"/>
      <c r="W37" s="47"/>
    </row>
    <row r="38" spans="1:23">
      <c r="A38" s="47"/>
      <c r="B38" s="47"/>
      <c r="C38" s="47"/>
      <c r="D38" s="47"/>
      <c r="E38" s="47"/>
      <c r="F38" s="47"/>
      <c r="G38" s="64"/>
      <c r="H38" s="47"/>
      <c r="I38" s="47"/>
      <c r="J38" s="64"/>
      <c r="K38" s="47"/>
      <c r="L38" s="47"/>
      <c r="M38" s="64"/>
      <c r="N38" s="47"/>
      <c r="O38" s="47"/>
      <c r="P38" s="64"/>
      <c r="Q38" s="47"/>
      <c r="R38" s="47"/>
      <c r="S38" s="64"/>
      <c r="T38" s="47"/>
      <c r="U38" s="47"/>
      <c r="V38" s="64"/>
      <c r="W38" s="47"/>
    </row>
    <row r="39" spans="1:23">
      <c r="A39" s="47"/>
      <c r="B39" s="47"/>
      <c r="C39" s="47"/>
      <c r="D39" s="47"/>
      <c r="E39" s="47"/>
      <c r="F39" s="47"/>
      <c r="G39" s="64"/>
      <c r="H39" s="47"/>
      <c r="I39" s="47"/>
      <c r="J39" s="64"/>
      <c r="K39" s="47"/>
      <c r="L39" s="47"/>
      <c r="M39" s="64"/>
      <c r="N39" s="47"/>
      <c r="O39" s="47"/>
      <c r="P39" s="64"/>
      <c r="Q39" s="47"/>
      <c r="R39" s="47"/>
      <c r="S39" s="64"/>
      <c r="T39" s="47"/>
      <c r="U39" s="47"/>
      <c r="V39" s="64"/>
      <c r="W39" s="47"/>
    </row>
    <row r="40" spans="1:23">
      <c r="A40" s="47"/>
      <c r="B40" s="47"/>
      <c r="C40" s="47"/>
      <c r="D40" s="47"/>
      <c r="E40" s="47"/>
      <c r="F40" s="47"/>
      <c r="G40" s="64"/>
      <c r="H40" s="47"/>
      <c r="I40" s="47"/>
      <c r="J40" s="64"/>
      <c r="K40" s="47"/>
      <c r="L40" s="47"/>
      <c r="M40" s="64"/>
      <c r="N40" s="47"/>
      <c r="O40" s="47"/>
      <c r="P40" s="64"/>
      <c r="Q40" s="47"/>
      <c r="R40" s="47"/>
      <c r="S40" s="64"/>
      <c r="T40" s="47"/>
      <c r="U40" s="47"/>
      <c r="V40" s="64"/>
      <c r="W40" s="47"/>
    </row>
    <row r="41" spans="1:23">
      <c r="A41" s="47"/>
      <c r="B41" s="47"/>
      <c r="C41" s="47"/>
      <c r="D41" s="47"/>
      <c r="E41" s="47"/>
      <c r="F41" s="47"/>
      <c r="G41" s="64"/>
      <c r="H41" s="47"/>
      <c r="I41" s="47"/>
      <c r="J41" s="64"/>
      <c r="K41" s="47"/>
      <c r="L41" s="47"/>
      <c r="M41" s="64"/>
      <c r="N41" s="47"/>
      <c r="O41" s="47"/>
      <c r="P41" s="64"/>
      <c r="Q41" s="47"/>
      <c r="R41" s="47"/>
      <c r="S41" s="64"/>
      <c r="T41" s="47"/>
      <c r="U41" s="47"/>
      <c r="V41" s="64"/>
      <c r="W41" s="47"/>
    </row>
    <row r="42" spans="1:23">
      <c r="A42" s="47"/>
      <c r="B42" s="47"/>
      <c r="C42" s="47"/>
      <c r="D42" s="47"/>
      <c r="E42" s="47"/>
      <c r="F42" s="47"/>
      <c r="G42" s="64"/>
      <c r="H42" s="47"/>
      <c r="I42" s="47"/>
      <c r="J42" s="64"/>
      <c r="K42" s="47"/>
      <c r="L42" s="47"/>
      <c r="M42" s="64"/>
      <c r="N42" s="47"/>
      <c r="O42" s="47"/>
      <c r="P42" s="64"/>
      <c r="Q42" s="47"/>
      <c r="R42" s="47"/>
      <c r="S42" s="64"/>
      <c r="T42" s="47"/>
      <c r="U42" s="47"/>
      <c r="V42" s="64"/>
      <c r="W42" s="47"/>
    </row>
    <row r="43" spans="1:23">
      <c r="A43" s="47"/>
      <c r="B43" s="47"/>
      <c r="C43" s="47"/>
      <c r="D43" s="47"/>
      <c r="E43" s="47"/>
      <c r="F43" s="47"/>
      <c r="G43" s="64"/>
      <c r="H43" s="47"/>
      <c r="I43" s="47"/>
      <c r="J43" s="64"/>
      <c r="K43" s="47"/>
      <c r="L43" s="47"/>
      <c r="M43" s="64"/>
      <c r="N43" s="47"/>
      <c r="O43" s="47"/>
      <c r="P43" s="64"/>
      <c r="Q43" s="47"/>
      <c r="R43" s="47"/>
      <c r="S43" s="64"/>
      <c r="T43" s="47"/>
      <c r="U43" s="47"/>
      <c r="V43" s="64"/>
      <c r="W43" s="47"/>
    </row>
    <row r="44" spans="1:23">
      <c r="A44" s="47"/>
      <c r="B44" s="47"/>
      <c r="C44" s="47"/>
      <c r="D44" s="47"/>
      <c r="E44" s="47"/>
      <c r="F44" s="47"/>
      <c r="G44" s="64"/>
      <c r="H44" s="47"/>
      <c r="I44" s="47"/>
      <c r="J44" s="64"/>
      <c r="K44" s="47"/>
      <c r="L44" s="47"/>
      <c r="M44" s="64"/>
      <c r="N44" s="47"/>
      <c r="O44" s="47"/>
      <c r="P44" s="64"/>
      <c r="Q44" s="47"/>
      <c r="R44" s="47"/>
      <c r="S44" s="64"/>
      <c r="T44" s="47"/>
      <c r="U44" s="47"/>
      <c r="V44" s="64"/>
      <c r="W44" s="47"/>
    </row>
    <row r="45" spans="1:23">
      <c r="A45" s="47"/>
      <c r="B45" s="47"/>
      <c r="C45" s="47"/>
      <c r="D45" s="47"/>
      <c r="E45" s="47"/>
      <c r="F45" s="47"/>
      <c r="G45" s="64"/>
      <c r="H45" s="47"/>
      <c r="I45" s="47"/>
      <c r="J45" s="64"/>
      <c r="K45" s="47"/>
      <c r="L45" s="47"/>
      <c r="M45" s="64"/>
      <c r="N45" s="47"/>
      <c r="O45" s="47"/>
      <c r="P45" s="64"/>
      <c r="Q45" s="47"/>
      <c r="R45" s="47"/>
      <c r="S45" s="64"/>
      <c r="T45" s="47"/>
      <c r="U45" s="47"/>
      <c r="V45" s="64"/>
      <c r="W45" s="47"/>
    </row>
    <row r="46" spans="1:23">
      <c r="A46" s="47"/>
      <c r="B46" s="47"/>
      <c r="C46" s="47"/>
      <c r="D46" s="47"/>
      <c r="E46" s="47"/>
      <c r="F46" s="47"/>
      <c r="G46" s="64"/>
      <c r="H46" s="47"/>
      <c r="I46" s="47"/>
      <c r="J46" s="64"/>
      <c r="K46" s="47"/>
      <c r="L46" s="47"/>
      <c r="M46" s="64"/>
      <c r="N46" s="47"/>
      <c r="O46" s="47"/>
      <c r="P46" s="64"/>
      <c r="Q46" s="47"/>
      <c r="R46" s="47"/>
      <c r="S46" s="64"/>
      <c r="T46" s="47"/>
      <c r="U46" s="47"/>
      <c r="V46" s="64"/>
      <c r="W46" s="47"/>
    </row>
    <row r="47" spans="1:23">
      <c r="A47" s="47"/>
      <c r="B47" s="47"/>
      <c r="C47" s="47"/>
      <c r="D47" s="47"/>
      <c r="E47" s="47"/>
      <c r="F47" s="47"/>
      <c r="G47" s="64"/>
      <c r="H47" s="47"/>
      <c r="I47" s="47"/>
      <c r="J47" s="64"/>
      <c r="K47" s="47"/>
      <c r="L47" s="47"/>
      <c r="M47" s="64"/>
      <c r="N47" s="47"/>
      <c r="O47" s="47"/>
      <c r="P47" s="64"/>
      <c r="Q47" s="47"/>
      <c r="R47" s="47"/>
      <c r="S47" s="64"/>
      <c r="T47" s="47"/>
      <c r="U47" s="47"/>
      <c r="V47" s="64"/>
      <c r="W47" s="47"/>
    </row>
    <row r="48" spans="1:23">
      <c r="A48" s="47"/>
      <c r="B48" s="47"/>
      <c r="C48" s="47"/>
      <c r="D48" s="47"/>
      <c r="E48" s="47"/>
      <c r="F48" s="47"/>
      <c r="G48" s="64"/>
      <c r="H48" s="47"/>
      <c r="I48" s="47"/>
      <c r="J48" s="64"/>
      <c r="K48" s="47"/>
      <c r="L48" s="47"/>
      <c r="M48" s="64"/>
      <c r="N48" s="47"/>
      <c r="O48" s="47"/>
      <c r="P48" s="64"/>
      <c r="Q48" s="47"/>
      <c r="R48" s="47"/>
      <c r="S48" s="64"/>
      <c r="T48" s="47"/>
      <c r="U48" s="47"/>
      <c r="V48" s="64"/>
      <c r="W48" s="47"/>
    </row>
    <row r="49" spans="1:23">
      <c r="A49" s="47"/>
      <c r="B49" s="47"/>
      <c r="C49" s="47"/>
      <c r="D49" s="47"/>
      <c r="E49" s="47"/>
      <c r="F49" s="47"/>
      <c r="G49" s="64"/>
      <c r="H49" s="47"/>
      <c r="I49" s="47"/>
      <c r="J49" s="64"/>
      <c r="K49" s="47"/>
      <c r="L49" s="47"/>
      <c r="M49" s="64"/>
      <c r="N49" s="47"/>
      <c r="O49" s="47"/>
      <c r="P49" s="64"/>
      <c r="Q49" s="47"/>
      <c r="R49" s="47"/>
      <c r="S49" s="64"/>
      <c r="T49" s="47"/>
      <c r="U49" s="47"/>
      <c r="V49" s="64"/>
      <c r="W49" s="47"/>
    </row>
    <row r="50" spans="1:23">
      <c r="A50" s="47"/>
      <c r="B50" s="47"/>
      <c r="C50" s="47"/>
      <c r="D50" s="47"/>
      <c r="E50" s="47"/>
      <c r="F50" s="47"/>
      <c r="G50" s="64"/>
      <c r="H50" s="47"/>
      <c r="I50" s="47"/>
      <c r="J50" s="64"/>
      <c r="K50" s="47"/>
      <c r="L50" s="47"/>
      <c r="M50" s="64"/>
      <c r="N50" s="47"/>
      <c r="O50" s="47"/>
      <c r="P50" s="64"/>
      <c r="Q50" s="47"/>
      <c r="R50" s="47"/>
      <c r="S50" s="64"/>
      <c r="T50" s="47"/>
      <c r="U50" s="47"/>
      <c r="V50" s="64"/>
      <c r="W50" s="47"/>
    </row>
    <row r="51" spans="1:23">
      <c r="A51" s="47"/>
      <c r="B51" s="47"/>
      <c r="C51" s="47"/>
      <c r="D51" s="47"/>
      <c r="E51" s="47"/>
      <c r="F51" s="47"/>
      <c r="G51" s="64"/>
      <c r="H51" s="47"/>
      <c r="I51" s="47"/>
      <c r="J51" s="64"/>
      <c r="K51" s="47"/>
      <c r="L51" s="47"/>
      <c r="M51" s="64"/>
      <c r="N51" s="47"/>
      <c r="O51" s="47"/>
      <c r="P51" s="64"/>
      <c r="Q51" s="47"/>
      <c r="R51" s="47"/>
      <c r="S51" s="64"/>
      <c r="T51" s="47"/>
      <c r="U51" s="47"/>
      <c r="V51" s="64"/>
      <c r="W51" s="47"/>
    </row>
    <row r="52" spans="1:23">
      <c r="A52" s="47"/>
      <c r="B52" s="47"/>
      <c r="C52" s="47"/>
      <c r="D52" s="47"/>
      <c r="E52" s="47"/>
      <c r="F52" s="47"/>
      <c r="G52" s="64"/>
      <c r="H52" s="47"/>
      <c r="I52" s="47"/>
      <c r="J52" s="64"/>
      <c r="K52" s="47"/>
      <c r="L52" s="47"/>
      <c r="M52" s="64"/>
      <c r="N52" s="47"/>
      <c r="O52" s="47"/>
      <c r="P52" s="64"/>
      <c r="Q52" s="47"/>
      <c r="R52" s="47"/>
      <c r="S52" s="64"/>
      <c r="T52" s="47"/>
      <c r="U52" s="47"/>
      <c r="V52" s="64"/>
      <c r="W52" s="47"/>
    </row>
  </sheetData>
  <mergeCells count="6">
    <mergeCell ref="T1:V1"/>
    <mergeCell ref="E1:G1"/>
    <mergeCell ref="H1:J1"/>
    <mergeCell ref="K1:M1"/>
    <mergeCell ref="N1:P1"/>
    <mergeCell ref="Q1:S1"/>
  </mergeCells>
  <conditionalFormatting sqref="E3:V4">
    <cfRule type="expression" dxfId="8" priority="6">
      <formula>OFFSET(E3,ROW(#REF!)-ROW(E3),#REF!)="BE"</formula>
    </cfRule>
  </conditionalFormatting>
  <conditionalFormatting sqref="E1:M1 Q1:V1">
    <cfRule type="expression" dxfId="7" priority="5">
      <formula>OFFSET(E1,ROW(#REF!)-ROW(E1),#REF!)="BE"</formula>
    </cfRule>
  </conditionalFormatting>
  <conditionalFormatting sqref="E2:V2">
    <cfRule type="expression" dxfId="6" priority="3">
      <formula>OFFSET(E2,ROW(#REF!)-ROW(E2),#REF!)="BE"</formula>
    </cfRule>
  </conditionalFormatting>
  <conditionalFormatting sqref="W2">
    <cfRule type="expression" dxfId="5" priority="2">
      <formula>OFFSET(W2,ROW(#REF!)-ROW(W2),#REF!)="BE"</formula>
    </cfRule>
  </conditionalFormatting>
  <conditionalFormatting sqref="N1:P1">
    <cfRule type="expression" dxfId="4" priority="1">
      <formula>OFFSET(N1,ROW(#REF!)-ROW(N1),#REF!)="BE"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47"/>
  <sheetViews>
    <sheetView zoomScale="90" zoomScaleNormal="90" workbookViewId="0">
      <selection activeCell="T43" sqref="T43"/>
    </sheetView>
  </sheetViews>
  <sheetFormatPr defaultRowHeight="14.25"/>
  <cols>
    <col min="2" max="2" width="63.5" customWidth="1"/>
    <col min="3" max="3" width="11.875" customWidth="1"/>
    <col min="4" max="4" width="12.25" customWidth="1"/>
    <col min="6" max="6" width="0" hidden="1" customWidth="1"/>
    <col min="7" max="7" width="11.75" style="49" bestFit="1" customWidth="1"/>
    <col min="9" max="9" width="0" hidden="1" customWidth="1"/>
    <col min="10" max="10" width="11.75" style="49" bestFit="1" customWidth="1"/>
    <col min="12" max="12" width="0" hidden="1" customWidth="1"/>
    <col min="13" max="13" width="11.75" style="49" bestFit="1" customWidth="1"/>
    <col min="15" max="15" width="0" hidden="1" customWidth="1"/>
    <col min="16" max="16" width="11.75" style="49" bestFit="1" customWidth="1"/>
    <col min="18" max="18" width="0" hidden="1" customWidth="1"/>
    <col min="19" max="19" width="11.75" style="49" bestFit="1" customWidth="1"/>
    <col min="21" max="21" width="0" hidden="1" customWidth="1"/>
    <col min="22" max="22" width="11.75" style="49" bestFit="1" customWidth="1"/>
    <col min="23" max="23" width="12.75" bestFit="1" customWidth="1"/>
    <col min="24" max="24" width="11.625" bestFit="1" customWidth="1"/>
    <col min="25" max="25" width="11.75" bestFit="1" customWidth="1"/>
  </cols>
  <sheetData>
    <row r="1" spans="1:25" ht="15">
      <c r="B1" s="44"/>
      <c r="C1" s="69"/>
      <c r="D1" s="69"/>
      <c r="E1" s="248" t="s">
        <v>14</v>
      </c>
      <c r="F1" s="248"/>
      <c r="G1" s="248"/>
      <c r="H1" s="249" t="s">
        <v>21</v>
      </c>
      <c r="I1" s="249"/>
      <c r="J1" s="249"/>
      <c r="K1" s="250" t="s">
        <v>27</v>
      </c>
      <c r="L1" s="250"/>
      <c r="M1" s="250"/>
      <c r="N1" s="251" t="s">
        <v>129</v>
      </c>
      <c r="O1" s="251"/>
      <c r="P1" s="251"/>
      <c r="Q1" s="252" t="s">
        <v>116</v>
      </c>
      <c r="R1" s="252"/>
      <c r="S1" s="252"/>
      <c r="T1" s="253" t="s">
        <v>118</v>
      </c>
      <c r="U1" s="253"/>
      <c r="V1" s="254"/>
      <c r="W1" s="44"/>
    </row>
    <row r="2" spans="1:25" ht="57">
      <c r="A2" s="46"/>
      <c r="B2" s="57" t="s">
        <v>101</v>
      </c>
      <c r="C2" s="85" t="s">
        <v>81</v>
      </c>
      <c r="D2" s="85" t="s">
        <v>80</v>
      </c>
      <c r="E2" s="162" t="s">
        <v>120</v>
      </c>
      <c r="F2" s="117" t="s">
        <v>1</v>
      </c>
      <c r="G2" s="163" t="s">
        <v>124</v>
      </c>
      <c r="H2" s="93" t="s">
        <v>120</v>
      </c>
      <c r="I2" s="94" t="s">
        <v>1</v>
      </c>
      <c r="J2" s="95" t="s">
        <v>124</v>
      </c>
      <c r="K2" s="96" t="s">
        <v>111</v>
      </c>
      <c r="L2" s="97" t="s">
        <v>1</v>
      </c>
      <c r="M2" s="98" t="s">
        <v>125</v>
      </c>
      <c r="N2" s="101" t="s">
        <v>111</v>
      </c>
      <c r="O2" s="102" t="s">
        <v>1</v>
      </c>
      <c r="P2" s="103" t="s">
        <v>124</v>
      </c>
      <c r="Q2" s="106" t="s">
        <v>111</v>
      </c>
      <c r="R2" s="107" t="s">
        <v>1</v>
      </c>
      <c r="S2" s="108" t="s">
        <v>125</v>
      </c>
      <c r="T2" s="90" t="s">
        <v>111</v>
      </c>
      <c r="U2" s="91" t="s">
        <v>1</v>
      </c>
      <c r="V2" s="180" t="s">
        <v>124</v>
      </c>
      <c r="W2" s="44"/>
      <c r="X2" s="205" t="s">
        <v>126</v>
      </c>
      <c r="Y2" s="206" t="s">
        <v>127</v>
      </c>
    </row>
    <row r="3" spans="1:25" s="47" customFormat="1" ht="15">
      <c r="A3" s="34" t="s">
        <v>55</v>
      </c>
      <c r="B3" s="51" t="s">
        <v>100</v>
      </c>
      <c r="C3" s="224">
        <v>45870</v>
      </c>
      <c r="D3" s="224">
        <v>46142</v>
      </c>
      <c r="E3" s="118"/>
      <c r="F3" s="118"/>
      <c r="G3" s="119"/>
      <c r="H3" s="59"/>
      <c r="I3" s="59"/>
      <c r="J3" s="60"/>
      <c r="K3" s="99"/>
      <c r="L3" s="99"/>
      <c r="M3" s="100"/>
      <c r="N3" s="104"/>
      <c r="O3" s="104"/>
      <c r="P3" s="105"/>
      <c r="Q3" s="109"/>
      <c r="R3" s="109"/>
      <c r="S3" s="110"/>
      <c r="T3" s="111"/>
      <c r="U3" s="111"/>
      <c r="V3" s="112"/>
      <c r="W3" s="34"/>
      <c r="X3" s="34"/>
      <c r="Y3" s="34"/>
    </row>
    <row r="4" spans="1:25" ht="15">
      <c r="A4" s="44"/>
      <c r="B4" s="127" t="s">
        <v>110</v>
      </c>
      <c r="C4" s="1"/>
      <c r="D4" s="1"/>
      <c r="E4" s="118">
        <v>2</v>
      </c>
      <c r="F4" s="118">
        <f>'Partners and WPs'!E3</f>
        <v>220</v>
      </c>
      <c r="G4" s="119">
        <f>E4*F4</f>
        <v>440</v>
      </c>
      <c r="H4" s="59">
        <v>8</v>
      </c>
      <c r="I4" s="59">
        <f>'Partners and WPs'!E4</f>
        <v>140</v>
      </c>
      <c r="J4" s="60">
        <f>H4*I4</f>
        <v>1120</v>
      </c>
      <c r="K4" s="99">
        <v>2</v>
      </c>
      <c r="L4" s="99">
        <f>'Partners and WPs'!E5</f>
        <v>220</v>
      </c>
      <c r="M4" s="100">
        <f>K4*L4</f>
        <v>440</v>
      </c>
      <c r="N4" s="104">
        <v>2</v>
      </c>
      <c r="O4" s="104">
        <f>'Partners and WPs'!E6</f>
        <v>220</v>
      </c>
      <c r="P4" s="105">
        <f>N4*O4</f>
        <v>440</v>
      </c>
      <c r="Q4" s="109">
        <v>2</v>
      </c>
      <c r="R4" s="109">
        <f>'Partners and WPs'!E7</f>
        <v>140</v>
      </c>
      <c r="S4" s="110">
        <f>Q4*R4</f>
        <v>280</v>
      </c>
      <c r="T4" s="111">
        <v>1</v>
      </c>
      <c r="U4" s="111">
        <f>'Partners and WPs'!E8</f>
        <v>220</v>
      </c>
      <c r="V4" s="112">
        <f>T4*U4</f>
        <v>220</v>
      </c>
      <c r="W4" s="55">
        <f>G4+J4+P4+M4+S4+V4</f>
        <v>2940</v>
      </c>
      <c r="X4" s="44"/>
      <c r="Y4" s="55">
        <f>X6</f>
        <v>3940</v>
      </c>
    </row>
    <row r="5" spans="1:25">
      <c r="A5" s="44"/>
      <c r="B5" s="1" t="s">
        <v>121</v>
      </c>
      <c r="C5" s="1"/>
      <c r="D5" s="1"/>
      <c r="E5" s="118"/>
      <c r="F5" s="118"/>
      <c r="G5" s="119"/>
      <c r="H5" s="59"/>
      <c r="I5" s="59"/>
      <c r="J5" s="60">
        <v>500</v>
      </c>
      <c r="K5" s="99"/>
      <c r="L5" s="99"/>
      <c r="M5" s="100"/>
      <c r="N5" s="104"/>
      <c r="O5" s="104"/>
      <c r="P5" s="105"/>
      <c r="Q5" s="109"/>
      <c r="R5" s="109"/>
      <c r="S5" s="110"/>
      <c r="T5" s="111"/>
      <c r="U5" s="111"/>
      <c r="V5" s="112"/>
      <c r="W5" s="55">
        <f>G5+J5+M5+P5+S5+V5</f>
        <v>500</v>
      </c>
      <c r="X5" s="44"/>
      <c r="Y5" s="44"/>
    </row>
    <row r="6" spans="1:25">
      <c r="A6" s="44"/>
      <c r="B6" s="1" t="s">
        <v>122</v>
      </c>
      <c r="C6" s="1"/>
      <c r="D6" s="1"/>
      <c r="E6" s="118"/>
      <c r="F6" s="118"/>
      <c r="G6" s="119"/>
      <c r="H6" s="59"/>
      <c r="I6" s="59"/>
      <c r="J6" s="60">
        <v>500</v>
      </c>
      <c r="K6" s="99"/>
      <c r="L6" s="99"/>
      <c r="M6" s="100"/>
      <c r="N6" s="104"/>
      <c r="O6" s="104"/>
      <c r="P6" s="105"/>
      <c r="Q6" s="109"/>
      <c r="R6" s="109"/>
      <c r="S6" s="110"/>
      <c r="T6" s="111"/>
      <c r="U6" s="111"/>
      <c r="V6" s="112"/>
      <c r="W6" s="55">
        <f>G6+J6+M6+P6+S6+V6</f>
        <v>500</v>
      </c>
      <c r="X6" s="55">
        <f>W4+W5+W6</f>
        <v>3940</v>
      </c>
      <c r="Y6" s="44"/>
    </row>
    <row r="7" spans="1:25" s="47" customFormat="1" ht="15">
      <c r="A7" s="34" t="s">
        <v>56</v>
      </c>
      <c r="B7" s="51" t="s">
        <v>102</v>
      </c>
      <c r="C7" s="70">
        <v>46146</v>
      </c>
      <c r="D7" s="70">
        <v>46691</v>
      </c>
      <c r="E7" s="118"/>
      <c r="F7" s="118"/>
      <c r="G7" s="119"/>
      <c r="H7" s="59"/>
      <c r="I7" s="59"/>
      <c r="J7" s="60"/>
      <c r="K7" s="99"/>
      <c r="L7" s="99"/>
      <c r="M7" s="100"/>
      <c r="N7" s="104"/>
      <c r="O7" s="104"/>
      <c r="P7" s="105"/>
      <c r="Q7" s="109"/>
      <c r="R7" s="109"/>
      <c r="S7" s="110"/>
      <c r="T7" s="111"/>
      <c r="U7" s="111"/>
      <c r="V7" s="120"/>
      <c r="W7" s="34"/>
      <c r="X7" s="34"/>
      <c r="Y7" s="34"/>
    </row>
    <row r="8" spans="1:25" ht="15">
      <c r="A8" s="44"/>
      <c r="B8" s="127" t="s">
        <v>110</v>
      </c>
      <c r="C8" s="1"/>
      <c r="D8" s="1"/>
      <c r="E8" s="118">
        <v>8</v>
      </c>
      <c r="F8" s="118">
        <f>'Partners and WPs'!E8</f>
        <v>220</v>
      </c>
      <c r="G8" s="119">
        <f>E8*F8</f>
        <v>1760</v>
      </c>
      <c r="H8" s="59">
        <v>2</v>
      </c>
      <c r="I8" s="59">
        <v>140</v>
      </c>
      <c r="J8" s="60">
        <f>H8*I8</f>
        <v>280</v>
      </c>
      <c r="K8" s="99">
        <v>2</v>
      </c>
      <c r="L8" s="99">
        <v>220</v>
      </c>
      <c r="M8" s="100">
        <f>K8*L8</f>
        <v>440</v>
      </c>
      <c r="N8" s="104">
        <v>2</v>
      </c>
      <c r="O8" s="104">
        <v>220</v>
      </c>
      <c r="P8" s="105">
        <f>N8*O8</f>
        <v>440</v>
      </c>
      <c r="Q8" s="109">
        <v>2</v>
      </c>
      <c r="R8" s="109">
        <v>140</v>
      </c>
      <c r="S8" s="110">
        <f>Q8*R8</f>
        <v>280</v>
      </c>
      <c r="T8" s="111">
        <v>2</v>
      </c>
      <c r="U8" s="111">
        <v>220</v>
      </c>
      <c r="V8" s="120">
        <f>T8*U8</f>
        <v>440</v>
      </c>
      <c r="W8" s="50">
        <f>G8+J8+P8+M8+S8+V8</f>
        <v>3640</v>
      </c>
      <c r="X8" s="44"/>
      <c r="Y8" s="55">
        <f>X10</f>
        <v>4640</v>
      </c>
    </row>
    <row r="9" spans="1:25">
      <c r="A9" s="44"/>
      <c r="B9" s="1" t="s">
        <v>121</v>
      </c>
      <c r="C9" s="1"/>
      <c r="D9" s="1"/>
      <c r="E9" s="118"/>
      <c r="F9" s="118"/>
      <c r="G9" s="119">
        <v>500</v>
      </c>
      <c r="H9" s="59"/>
      <c r="I9" s="59"/>
      <c r="J9" s="60"/>
      <c r="K9" s="99"/>
      <c r="L9" s="99"/>
      <c r="M9" s="100"/>
      <c r="N9" s="104"/>
      <c r="O9" s="104"/>
      <c r="P9" s="105"/>
      <c r="Q9" s="109"/>
      <c r="R9" s="109"/>
      <c r="S9" s="110"/>
      <c r="T9" s="111"/>
      <c r="U9" s="111"/>
      <c r="V9" s="120"/>
      <c r="W9" s="50">
        <f>G9+J9+M9+P9+S9+V9</f>
        <v>500</v>
      </c>
      <c r="X9" s="44"/>
      <c r="Y9" s="44"/>
    </row>
    <row r="10" spans="1:25">
      <c r="A10" s="44"/>
      <c r="B10" s="1" t="s">
        <v>122</v>
      </c>
      <c r="C10" s="1"/>
      <c r="D10" s="1"/>
      <c r="E10" s="118"/>
      <c r="F10" s="118"/>
      <c r="G10" s="119">
        <v>500</v>
      </c>
      <c r="H10" s="59"/>
      <c r="I10" s="59"/>
      <c r="J10" s="60"/>
      <c r="K10" s="99"/>
      <c r="L10" s="99"/>
      <c r="M10" s="100"/>
      <c r="N10" s="104"/>
      <c r="O10" s="104"/>
      <c r="P10" s="105"/>
      <c r="Q10" s="109"/>
      <c r="R10" s="109"/>
      <c r="S10" s="110"/>
      <c r="T10" s="111"/>
      <c r="U10" s="111"/>
      <c r="V10" s="120"/>
      <c r="W10" s="50">
        <f>G10+J10+M10+P10+S10+V10</f>
        <v>500</v>
      </c>
      <c r="X10" s="56">
        <f>W8+W9+W10</f>
        <v>4640</v>
      </c>
      <c r="Y10" s="34"/>
    </row>
    <row r="11" spans="1:25" s="47" customFormat="1" ht="15">
      <c r="A11" s="34" t="s">
        <v>57</v>
      </c>
      <c r="B11" s="51" t="s">
        <v>103</v>
      </c>
      <c r="C11" s="70">
        <v>46419</v>
      </c>
      <c r="D11" s="70">
        <v>46689</v>
      </c>
      <c r="E11" s="118"/>
      <c r="F11" s="118"/>
      <c r="G11" s="119"/>
      <c r="H11" s="59"/>
      <c r="I11" s="59"/>
      <c r="J11" s="60"/>
      <c r="K11" s="99"/>
      <c r="L11" s="99"/>
      <c r="M11" s="100"/>
      <c r="N11" s="104"/>
      <c r="O11" s="104"/>
      <c r="P11" s="105"/>
      <c r="Q11" s="109"/>
      <c r="R11" s="109"/>
      <c r="S11" s="110"/>
      <c r="T11" s="111"/>
      <c r="U11" s="111"/>
      <c r="V11" s="120"/>
      <c r="W11" s="34"/>
      <c r="X11" s="34"/>
      <c r="Y11" s="56">
        <f>X14</f>
        <v>4200</v>
      </c>
    </row>
    <row r="12" spans="1:25" ht="15">
      <c r="A12" s="44"/>
      <c r="B12" s="127" t="s">
        <v>110</v>
      </c>
      <c r="C12" s="1"/>
      <c r="D12" s="1"/>
      <c r="E12" s="118">
        <v>2</v>
      </c>
      <c r="F12" s="118">
        <v>220</v>
      </c>
      <c r="G12" s="119">
        <f>E12*F12</f>
        <v>440</v>
      </c>
      <c r="H12" s="59">
        <v>2</v>
      </c>
      <c r="I12" s="59">
        <v>140</v>
      </c>
      <c r="J12" s="60">
        <f>H12*I12</f>
        <v>280</v>
      </c>
      <c r="K12" s="99">
        <v>6</v>
      </c>
      <c r="L12" s="99">
        <v>220</v>
      </c>
      <c r="M12" s="100">
        <f>K12*L12</f>
        <v>1320</v>
      </c>
      <c r="N12" s="104">
        <v>2</v>
      </c>
      <c r="O12" s="104">
        <v>220</v>
      </c>
      <c r="P12" s="105">
        <f>N12*O12</f>
        <v>440</v>
      </c>
      <c r="Q12" s="109">
        <v>2</v>
      </c>
      <c r="R12" s="109">
        <v>140</v>
      </c>
      <c r="S12" s="110">
        <f>Q12*R12</f>
        <v>280</v>
      </c>
      <c r="T12" s="111">
        <v>2</v>
      </c>
      <c r="U12" s="111">
        <v>220</v>
      </c>
      <c r="V12" s="120">
        <f>T12*U12</f>
        <v>440</v>
      </c>
      <c r="W12" s="55">
        <f>G12+J12+P12+M12+S12+V12</f>
        <v>3200</v>
      </c>
      <c r="X12" s="44"/>
      <c r="Y12" s="44"/>
    </row>
    <row r="13" spans="1:25">
      <c r="A13" s="44"/>
      <c r="B13" s="1" t="s">
        <v>121</v>
      </c>
      <c r="C13" s="1"/>
      <c r="D13" s="1"/>
      <c r="E13" s="118"/>
      <c r="F13" s="118"/>
      <c r="G13" s="118"/>
      <c r="H13" s="59"/>
      <c r="I13" s="59"/>
      <c r="J13" s="59"/>
      <c r="K13" s="99"/>
      <c r="L13" s="99"/>
      <c r="M13" s="100">
        <v>500</v>
      </c>
      <c r="N13" s="104"/>
      <c r="O13" s="104"/>
      <c r="P13" s="104"/>
      <c r="Q13" s="109"/>
      <c r="R13" s="109"/>
      <c r="S13" s="109"/>
      <c r="T13" s="111"/>
      <c r="U13" s="111"/>
      <c r="V13" s="111"/>
      <c r="W13" s="55">
        <f t="shared" ref="W13:W14" si="0">G13+J13+P13+M13+S13+V13</f>
        <v>500</v>
      </c>
      <c r="X13" s="44"/>
      <c r="Y13" s="44"/>
    </row>
    <row r="14" spans="1:25">
      <c r="A14" s="44"/>
      <c r="B14" s="1" t="s">
        <v>122</v>
      </c>
      <c r="C14" s="1"/>
      <c r="D14" s="1"/>
      <c r="E14" s="118"/>
      <c r="F14" s="118"/>
      <c r="G14" s="119"/>
      <c r="H14" s="59"/>
      <c r="I14" s="59"/>
      <c r="J14" s="60"/>
      <c r="K14" s="99"/>
      <c r="L14" s="99"/>
      <c r="M14" s="100">
        <v>500</v>
      </c>
      <c r="N14" s="104"/>
      <c r="O14" s="104"/>
      <c r="P14" s="105"/>
      <c r="Q14" s="109"/>
      <c r="R14" s="109"/>
      <c r="S14" s="110"/>
      <c r="T14" s="111"/>
      <c r="U14" s="111"/>
      <c r="V14" s="120">
        <f>T14*U14</f>
        <v>0</v>
      </c>
      <c r="W14" s="55">
        <f t="shared" si="0"/>
        <v>500</v>
      </c>
      <c r="X14" s="55">
        <f>W12+W13+W14</f>
        <v>4200</v>
      </c>
      <c r="Y14" s="44"/>
    </row>
    <row r="15" spans="1:25" ht="15">
      <c r="A15" s="44" t="s">
        <v>54</v>
      </c>
      <c r="B15" s="51" t="s">
        <v>104</v>
      </c>
      <c r="C15" s="70">
        <v>45870</v>
      </c>
      <c r="D15" s="70">
        <v>46142</v>
      </c>
      <c r="E15" s="118"/>
      <c r="F15" s="118"/>
      <c r="G15" s="119"/>
      <c r="H15" s="59"/>
      <c r="I15" s="59"/>
      <c r="J15" s="60"/>
      <c r="K15" s="99"/>
      <c r="L15" s="99"/>
      <c r="M15" s="100"/>
      <c r="N15" s="104"/>
      <c r="O15" s="104"/>
      <c r="P15" s="105"/>
      <c r="Q15" s="109"/>
      <c r="R15" s="109"/>
      <c r="S15" s="110"/>
      <c r="T15" s="111"/>
      <c r="U15" s="111"/>
      <c r="V15" s="120"/>
      <c r="W15" s="55"/>
      <c r="X15" s="44"/>
      <c r="Y15" s="55">
        <f>X16+X19</f>
        <v>63100</v>
      </c>
    </row>
    <row r="16" spans="1:25" ht="15">
      <c r="A16" s="44"/>
      <c r="B16" s="127" t="s">
        <v>110</v>
      </c>
      <c r="C16" s="1"/>
      <c r="D16" s="1"/>
      <c r="E16" s="118">
        <v>50</v>
      </c>
      <c r="F16" s="118">
        <v>220</v>
      </c>
      <c r="G16" s="119">
        <f>E16*F16</f>
        <v>11000</v>
      </c>
      <c r="H16" s="59">
        <v>80</v>
      </c>
      <c r="I16" s="59">
        <v>140</v>
      </c>
      <c r="J16" s="60">
        <f>H16*I16</f>
        <v>11200</v>
      </c>
      <c r="K16" s="99">
        <v>50</v>
      </c>
      <c r="L16" s="99">
        <v>220</v>
      </c>
      <c r="M16" s="100">
        <f>K16*L16</f>
        <v>11000</v>
      </c>
      <c r="N16" s="104">
        <v>50</v>
      </c>
      <c r="O16" s="104">
        <v>220</v>
      </c>
      <c r="P16" s="105">
        <f>N16*O16</f>
        <v>11000</v>
      </c>
      <c r="Q16" s="109">
        <v>50</v>
      </c>
      <c r="R16" s="109">
        <v>140</v>
      </c>
      <c r="S16" s="110">
        <f>Q16*R16</f>
        <v>7000</v>
      </c>
      <c r="T16" s="111">
        <v>14</v>
      </c>
      <c r="U16" s="111">
        <v>220</v>
      </c>
      <c r="V16" s="120">
        <f>T16*U16</f>
        <v>3080</v>
      </c>
      <c r="W16" s="55">
        <f>G16+J16+P16+M16+S16+V16</f>
        <v>54280</v>
      </c>
      <c r="X16" s="55">
        <f>W16</f>
        <v>54280</v>
      </c>
      <c r="Y16" s="44"/>
    </row>
    <row r="17" spans="1:25">
      <c r="A17" s="44"/>
      <c r="B17" s="204" t="s">
        <v>123</v>
      </c>
      <c r="C17" s="1"/>
      <c r="D17" s="1"/>
      <c r="E17" s="118">
        <v>2</v>
      </c>
      <c r="F17" s="118">
        <v>220</v>
      </c>
      <c r="G17" s="119">
        <v>440</v>
      </c>
      <c r="H17" s="59">
        <v>2</v>
      </c>
      <c r="I17" s="59">
        <v>140</v>
      </c>
      <c r="J17" s="60">
        <v>280</v>
      </c>
      <c r="K17" s="99">
        <v>2</v>
      </c>
      <c r="L17" s="99">
        <v>220</v>
      </c>
      <c r="M17" s="100">
        <v>440</v>
      </c>
      <c r="N17" s="104">
        <v>2</v>
      </c>
      <c r="O17" s="104">
        <v>220</v>
      </c>
      <c r="P17" s="105">
        <v>440</v>
      </c>
      <c r="Q17" s="109">
        <v>2</v>
      </c>
      <c r="R17" s="109">
        <v>140</v>
      </c>
      <c r="S17" s="110">
        <v>280</v>
      </c>
      <c r="T17" s="111">
        <v>2</v>
      </c>
      <c r="U17" s="111">
        <v>220</v>
      </c>
      <c r="V17" s="120">
        <v>440</v>
      </c>
      <c r="W17" s="68">
        <v>2320</v>
      </c>
      <c r="X17" s="55"/>
      <c r="Y17" s="44"/>
    </row>
    <row r="18" spans="1:25">
      <c r="A18" s="44"/>
      <c r="B18" s="204" t="s">
        <v>105</v>
      </c>
      <c r="C18" s="1"/>
      <c r="D18" s="1"/>
      <c r="E18" s="118">
        <v>2</v>
      </c>
      <c r="F18" s="118">
        <v>600</v>
      </c>
      <c r="G18" s="119">
        <v>1200</v>
      </c>
      <c r="H18" s="59">
        <v>2</v>
      </c>
      <c r="I18" s="59">
        <v>600</v>
      </c>
      <c r="J18" s="60">
        <v>1200</v>
      </c>
      <c r="K18" s="99">
        <v>0</v>
      </c>
      <c r="L18" s="99">
        <v>600</v>
      </c>
      <c r="M18" s="100">
        <v>0</v>
      </c>
      <c r="N18" s="104">
        <v>2</v>
      </c>
      <c r="O18" s="104">
        <v>600</v>
      </c>
      <c r="P18" s="105">
        <v>1200</v>
      </c>
      <c r="Q18" s="109">
        <v>2</v>
      </c>
      <c r="R18" s="109">
        <v>600</v>
      </c>
      <c r="S18" s="110">
        <v>1200</v>
      </c>
      <c r="T18" s="111">
        <v>2</v>
      </c>
      <c r="U18" s="111">
        <v>600</v>
      </c>
      <c r="V18" s="120">
        <v>1200</v>
      </c>
      <c r="W18" s="68">
        <v>6000</v>
      </c>
      <c r="X18" s="44"/>
      <c r="Y18" s="44"/>
    </row>
    <row r="19" spans="1:25">
      <c r="A19" s="44"/>
      <c r="B19" s="204" t="s">
        <v>106</v>
      </c>
      <c r="C19" s="1"/>
      <c r="D19" s="1"/>
      <c r="E19" s="118"/>
      <c r="F19" s="118"/>
      <c r="G19" s="119">
        <v>0</v>
      </c>
      <c r="H19" s="59"/>
      <c r="I19" s="59"/>
      <c r="J19" s="60">
        <v>0</v>
      </c>
      <c r="K19" s="99"/>
      <c r="L19" s="99">
        <v>500</v>
      </c>
      <c r="M19" s="100">
        <v>500</v>
      </c>
      <c r="N19" s="104"/>
      <c r="O19" s="104"/>
      <c r="P19" s="105">
        <v>0</v>
      </c>
      <c r="Q19" s="109"/>
      <c r="R19" s="109"/>
      <c r="S19" s="110">
        <v>0</v>
      </c>
      <c r="T19" s="111"/>
      <c r="U19" s="111"/>
      <c r="V19" s="120">
        <v>0</v>
      </c>
      <c r="W19" s="68">
        <v>500</v>
      </c>
      <c r="X19" s="55">
        <f>W17+W18+W19</f>
        <v>8820</v>
      </c>
      <c r="Y19" s="44"/>
    </row>
    <row r="20" spans="1:25" s="220" customFormat="1" ht="15">
      <c r="A20" s="207"/>
      <c r="B20" s="207" t="s">
        <v>59</v>
      </c>
      <c r="C20" s="225"/>
      <c r="D20" s="225"/>
      <c r="E20" s="226">
        <v>0</v>
      </c>
      <c r="F20" s="226"/>
      <c r="G20" s="227">
        <f>SUM(G3:G19)</f>
        <v>16280</v>
      </c>
      <c r="H20" s="228">
        <v>0</v>
      </c>
      <c r="I20" s="228"/>
      <c r="J20" s="229">
        <f>SUM(J3:J19)</f>
        <v>15360</v>
      </c>
      <c r="K20" s="230"/>
      <c r="L20" s="230"/>
      <c r="M20" s="231">
        <f>SUM(M3:M19)</f>
        <v>15140</v>
      </c>
      <c r="N20" s="232"/>
      <c r="O20" s="232"/>
      <c r="P20" s="233">
        <f>SUM(P3:P19)</f>
        <v>13960</v>
      </c>
      <c r="Q20" s="234"/>
      <c r="R20" s="234"/>
      <c r="S20" s="235">
        <f>SUM(S3:S19)</f>
        <v>9320</v>
      </c>
      <c r="T20" s="236"/>
      <c r="U20" s="236"/>
      <c r="V20" s="237">
        <f>V4+V8+V12+V16+V17+V18</f>
        <v>5820</v>
      </c>
      <c r="W20" s="219">
        <f>G20+J20+M20+P20+S20+V20</f>
        <v>75880</v>
      </c>
      <c r="X20" s="207"/>
      <c r="Y20" s="207"/>
    </row>
    <row r="21" spans="1:25" s="61" customFormat="1">
      <c r="C21" s="115"/>
      <c r="D21" s="115"/>
      <c r="G21" s="86"/>
      <c r="J21" s="86"/>
      <c r="M21" s="86"/>
      <c r="P21" s="86"/>
      <c r="S21" s="86"/>
      <c r="V21" s="86"/>
      <c r="W21" s="62"/>
    </row>
    <row r="22" spans="1:25">
      <c r="G22" s="64"/>
      <c r="J22" s="64"/>
      <c r="S22" s="64"/>
      <c r="V22" s="64"/>
    </row>
    <row r="23" spans="1:25">
      <c r="G23" s="64"/>
      <c r="J23" s="64"/>
      <c r="V23" s="64"/>
    </row>
    <row r="24" spans="1:25">
      <c r="G24" s="64"/>
      <c r="J24" s="64"/>
      <c r="V24" s="64"/>
    </row>
    <row r="25" spans="1:25">
      <c r="G25" s="64"/>
      <c r="J25" s="64"/>
      <c r="V25" s="64"/>
    </row>
    <row r="26" spans="1:25">
      <c r="G26" s="64"/>
      <c r="V26" s="64"/>
    </row>
    <row r="27" spans="1:25">
      <c r="G27" s="64"/>
      <c r="V27" s="64"/>
    </row>
    <row r="28" spans="1:25">
      <c r="G28" s="64"/>
      <c r="V28" s="64"/>
    </row>
    <row r="29" spans="1:25">
      <c r="G29" s="64"/>
      <c r="V29" s="64"/>
    </row>
    <row r="30" spans="1:25">
      <c r="G30" s="64"/>
      <c r="V30" s="64"/>
    </row>
    <row r="31" spans="1:25">
      <c r="G31" s="64"/>
      <c r="V31" s="64"/>
    </row>
    <row r="32" spans="1:25">
      <c r="G32" s="64"/>
      <c r="V32" s="64"/>
    </row>
    <row r="33" spans="7:22">
      <c r="G33" s="64"/>
      <c r="V33" s="64"/>
    </row>
    <row r="34" spans="7:22">
      <c r="G34" s="64"/>
      <c r="V34" s="64"/>
    </row>
    <row r="35" spans="7:22">
      <c r="G35" s="64"/>
    </row>
    <row r="36" spans="7:22">
      <c r="G36" s="64"/>
    </row>
    <row r="37" spans="7:22">
      <c r="G37" s="64"/>
    </row>
    <row r="38" spans="7:22">
      <c r="G38" s="64"/>
    </row>
    <row r="39" spans="7:22">
      <c r="G39" s="64"/>
    </row>
    <row r="40" spans="7:22">
      <c r="G40" s="64"/>
    </row>
    <row r="41" spans="7:22">
      <c r="G41" s="64"/>
    </row>
    <row r="42" spans="7:22">
      <c r="G42" s="64"/>
    </row>
    <row r="43" spans="7:22">
      <c r="G43" s="64"/>
    </row>
    <row r="44" spans="7:22">
      <c r="G44" s="64"/>
    </row>
    <row r="45" spans="7:22">
      <c r="G45" s="64"/>
    </row>
    <row r="46" spans="7:22">
      <c r="G46" s="64"/>
    </row>
    <row r="47" spans="7:22">
      <c r="G47" s="64"/>
    </row>
  </sheetData>
  <mergeCells count="6">
    <mergeCell ref="T1:V1"/>
    <mergeCell ref="E1:G1"/>
    <mergeCell ref="H1:J1"/>
    <mergeCell ref="K1:M1"/>
    <mergeCell ref="N1:P1"/>
    <mergeCell ref="Q1:S1"/>
  </mergeCells>
  <conditionalFormatting sqref="E1:M1 Q1:V1">
    <cfRule type="expression" dxfId="3" priority="4">
      <formula>OFFSET(E1,ROW(#REF!)-ROW(E1),#REF!)="BE"</formula>
    </cfRule>
  </conditionalFormatting>
  <conditionalFormatting sqref="E2:V2">
    <cfRule type="expression" dxfId="2" priority="3">
      <formula>OFFSET(E2,ROW(#REF!)-ROW(E2),#REF!)="BE"</formula>
    </cfRule>
  </conditionalFormatting>
  <conditionalFormatting sqref="X2">
    <cfRule type="expression" dxfId="1" priority="2">
      <formula>OFFSET(X2,ROW(#REF!)-ROW(X2),#REF!)="BE"</formula>
    </cfRule>
  </conditionalFormatting>
  <conditionalFormatting sqref="N1:P1">
    <cfRule type="expression" dxfId="0" priority="1">
      <formula>OFFSET(N1,ROW(#REF!)-ROW(N1),#REF!)="BE"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"/>
  <sheetViews>
    <sheetView workbookViewId="0">
      <selection activeCell="G27" sqref="G27"/>
    </sheetView>
  </sheetViews>
  <sheetFormatPr defaultRowHeight="14.25"/>
  <cols>
    <col min="1" max="1" width="30.5" bestFit="1" customWidth="1"/>
    <col min="6" max="6" width="11.625" bestFit="1" customWidth="1"/>
  </cols>
  <sheetData>
    <row r="1" spans="1:6">
      <c r="B1" t="s">
        <v>63</v>
      </c>
      <c r="C1" t="s">
        <v>64</v>
      </c>
      <c r="D1" t="s">
        <v>65</v>
      </c>
      <c r="E1" t="s">
        <v>66</v>
      </c>
    </row>
    <row r="2" spans="1:6">
      <c r="A2" t="s">
        <v>13</v>
      </c>
      <c r="B2">
        <v>4</v>
      </c>
      <c r="C2">
        <v>2</v>
      </c>
      <c r="D2">
        <v>150</v>
      </c>
      <c r="E2">
        <f>D2*6</f>
        <v>900</v>
      </c>
      <c r="F2">
        <f>E2*5</f>
        <v>4500</v>
      </c>
    </row>
    <row r="3" spans="1:6">
      <c r="A3" t="s">
        <v>20</v>
      </c>
      <c r="B3">
        <v>4</v>
      </c>
      <c r="C3">
        <v>2</v>
      </c>
      <c r="D3">
        <v>150</v>
      </c>
      <c r="E3">
        <v>900</v>
      </c>
      <c r="F3">
        <f t="shared" ref="F3:F7" si="0">E3*5</f>
        <v>4500</v>
      </c>
    </row>
    <row r="4" spans="1:6">
      <c r="A4" t="s">
        <v>26</v>
      </c>
      <c r="B4">
        <v>4</v>
      </c>
      <c r="C4">
        <v>2</v>
      </c>
      <c r="D4">
        <v>150</v>
      </c>
      <c r="E4">
        <v>900</v>
      </c>
      <c r="F4">
        <f t="shared" si="0"/>
        <v>4500</v>
      </c>
    </row>
    <row r="5" spans="1:6">
      <c r="A5" t="s">
        <v>33</v>
      </c>
      <c r="B5">
        <v>3</v>
      </c>
      <c r="C5">
        <v>2</v>
      </c>
      <c r="D5">
        <v>150</v>
      </c>
      <c r="E5">
        <f>D2*5</f>
        <v>750</v>
      </c>
      <c r="F5">
        <f t="shared" si="0"/>
        <v>3750</v>
      </c>
    </row>
    <row r="6" spans="1:6">
      <c r="A6" t="s">
        <v>39</v>
      </c>
      <c r="B6">
        <v>3</v>
      </c>
      <c r="C6">
        <v>2</v>
      </c>
      <c r="D6">
        <v>150</v>
      </c>
      <c r="E6">
        <v>750</v>
      </c>
      <c r="F6">
        <f t="shared" si="0"/>
        <v>3750</v>
      </c>
    </row>
    <row r="7" spans="1:6">
      <c r="A7" t="s">
        <v>45</v>
      </c>
      <c r="B7">
        <v>3</v>
      </c>
      <c r="C7">
        <v>2</v>
      </c>
      <c r="D7">
        <v>150</v>
      </c>
      <c r="E7">
        <v>750</v>
      </c>
      <c r="F7">
        <f t="shared" si="0"/>
        <v>3750</v>
      </c>
    </row>
    <row r="8" spans="1:6">
      <c r="F8" s="45">
        <f>SUM(F2:F7)</f>
        <v>24750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workbookViewId="0">
      <selection activeCell="D35" sqref="D35"/>
    </sheetView>
  </sheetViews>
  <sheetFormatPr defaultRowHeight="14.25"/>
  <cols>
    <col min="1" max="1" width="4.125" customWidth="1"/>
    <col min="2" max="2" width="26.875" customWidth="1"/>
    <col min="3" max="3" width="10.5" customWidth="1"/>
    <col min="4" max="4" width="11.5" customWidth="1"/>
    <col min="5" max="5" width="10" customWidth="1"/>
    <col min="6" max="6" width="10.5" customWidth="1"/>
    <col min="7" max="7" width="6.875" customWidth="1"/>
    <col min="8" max="8" width="6.125" customWidth="1"/>
    <col min="9" max="9" width="2.875" customWidth="1"/>
    <col min="10" max="10" width="5.125" customWidth="1"/>
    <col min="11" max="11" width="62.375" customWidth="1"/>
    <col min="12" max="12" width="11.125" customWidth="1"/>
    <col min="13" max="13" width="14.5" customWidth="1"/>
  </cols>
  <sheetData>
    <row r="1" spans="1:12" ht="60.75" thickBot="1">
      <c r="A1" s="255" t="s">
        <v>2</v>
      </c>
      <c r="B1" s="256"/>
      <c r="C1" s="256"/>
      <c r="D1" s="257"/>
      <c r="E1" s="2" t="s">
        <v>3</v>
      </c>
      <c r="F1" s="2" t="s">
        <v>4</v>
      </c>
      <c r="G1" s="2" t="s">
        <v>5</v>
      </c>
      <c r="H1" s="3"/>
      <c r="J1" s="255" t="s">
        <v>6</v>
      </c>
      <c r="K1" s="256"/>
      <c r="L1" s="258"/>
    </row>
    <row r="2" spans="1:12" ht="15">
      <c r="A2" s="4" t="s">
        <v>7</v>
      </c>
      <c r="B2" s="5" t="s">
        <v>8</v>
      </c>
      <c r="C2" s="5" t="s">
        <v>9</v>
      </c>
      <c r="D2" s="6" t="s">
        <v>10</v>
      </c>
      <c r="E2" s="7"/>
      <c r="F2" s="8"/>
      <c r="G2" s="7"/>
      <c r="H2" s="9"/>
      <c r="J2" s="10" t="s">
        <v>7</v>
      </c>
      <c r="K2" s="11" t="s">
        <v>11</v>
      </c>
      <c r="L2" s="12" t="s">
        <v>9</v>
      </c>
    </row>
    <row r="3" spans="1:12">
      <c r="A3" s="13" t="s">
        <v>12</v>
      </c>
      <c r="B3" s="14" t="s">
        <v>13</v>
      </c>
      <c r="C3" s="14" t="s">
        <v>14</v>
      </c>
      <c r="D3" s="15" t="s">
        <v>15</v>
      </c>
      <c r="E3" s="16">
        <v>220</v>
      </c>
      <c r="F3" s="17">
        <v>280</v>
      </c>
      <c r="G3" s="18"/>
      <c r="H3" s="19"/>
      <c r="J3" s="20" t="s">
        <v>16</v>
      </c>
      <c r="K3" s="21" t="s">
        <v>17</v>
      </c>
      <c r="L3" s="22" t="s">
        <v>18</v>
      </c>
    </row>
    <row r="4" spans="1:12">
      <c r="A4" s="13" t="s">
        <v>19</v>
      </c>
      <c r="B4" s="14" t="s">
        <v>20</v>
      </c>
      <c r="C4" s="14" t="s">
        <v>21</v>
      </c>
      <c r="D4" s="15" t="s">
        <v>22</v>
      </c>
      <c r="E4" s="16">
        <v>140</v>
      </c>
      <c r="F4" s="17">
        <v>164</v>
      </c>
      <c r="G4" s="18"/>
      <c r="H4" s="19"/>
      <c r="J4" s="23" t="s">
        <v>0</v>
      </c>
      <c r="K4" s="24" t="s">
        <v>23</v>
      </c>
      <c r="L4" s="25" t="s">
        <v>24</v>
      </c>
    </row>
    <row r="5" spans="1:12">
      <c r="A5" s="13" t="s">
        <v>25</v>
      </c>
      <c r="B5" s="14" t="s">
        <v>26</v>
      </c>
      <c r="C5" s="14" t="s">
        <v>27</v>
      </c>
      <c r="D5" s="15" t="s">
        <v>28</v>
      </c>
      <c r="E5" s="16">
        <v>220</v>
      </c>
      <c r="F5" s="17">
        <v>280</v>
      </c>
      <c r="G5" s="18"/>
      <c r="H5" s="19"/>
      <c r="J5" s="26" t="s">
        <v>29</v>
      </c>
      <c r="K5" s="24" t="s">
        <v>30</v>
      </c>
      <c r="L5" s="27" t="s">
        <v>31</v>
      </c>
    </row>
    <row r="6" spans="1:12">
      <c r="A6" s="13" t="s">
        <v>32</v>
      </c>
      <c r="B6" t="s">
        <v>33</v>
      </c>
      <c r="C6" s="14"/>
      <c r="D6" s="15" t="s">
        <v>34</v>
      </c>
      <c r="E6" s="16">
        <v>220</v>
      </c>
      <c r="F6" s="17">
        <v>280</v>
      </c>
      <c r="G6" s="18"/>
      <c r="H6" s="19"/>
      <c r="J6" s="26" t="s">
        <v>35</v>
      </c>
      <c r="K6" s="24" t="s">
        <v>36</v>
      </c>
      <c r="L6" s="27" t="s">
        <v>37</v>
      </c>
    </row>
    <row r="7" spans="1:12" ht="15" thickBot="1">
      <c r="A7" s="13" t="s">
        <v>38</v>
      </c>
      <c r="B7" s="14" t="s">
        <v>39</v>
      </c>
      <c r="C7" s="14"/>
      <c r="D7" s="15" t="s">
        <v>40</v>
      </c>
      <c r="E7" s="16">
        <v>140</v>
      </c>
      <c r="F7" s="17">
        <v>164</v>
      </c>
      <c r="G7" s="18"/>
      <c r="H7" s="19"/>
      <c r="J7" s="28" t="s">
        <v>41</v>
      </c>
      <c r="K7" s="29" t="s">
        <v>42</v>
      </c>
      <c r="L7" s="30" t="s">
        <v>43</v>
      </c>
    </row>
    <row r="8" spans="1:12">
      <c r="A8" s="13" t="s">
        <v>44</v>
      </c>
      <c r="B8" s="14" t="s">
        <v>45</v>
      </c>
      <c r="C8" s="14" t="s">
        <v>46</v>
      </c>
      <c r="D8" s="15" t="s">
        <v>15</v>
      </c>
      <c r="E8" s="16">
        <v>220</v>
      </c>
      <c r="F8" s="17">
        <v>280</v>
      </c>
      <c r="G8" s="18"/>
      <c r="H8" s="19"/>
    </row>
    <row r="9" spans="1:12">
      <c r="A9" s="13" t="s">
        <v>47</v>
      </c>
      <c r="B9" s="14"/>
      <c r="C9" s="14"/>
      <c r="D9" s="15"/>
      <c r="E9" s="16"/>
      <c r="F9" s="17"/>
      <c r="G9" s="18"/>
      <c r="H9" s="19"/>
      <c r="J9" s="31" t="s">
        <v>48</v>
      </c>
      <c r="K9" s="32"/>
      <c r="L9" s="33"/>
    </row>
    <row r="10" spans="1:12">
      <c r="A10" s="13" t="s">
        <v>49</v>
      </c>
      <c r="B10" s="14"/>
      <c r="C10" s="14"/>
      <c r="D10" s="15"/>
      <c r="E10" s="18"/>
      <c r="F10" s="34"/>
      <c r="G10" s="18"/>
      <c r="H10" s="19"/>
    </row>
    <row r="11" spans="1:12">
      <c r="A11" s="13" t="s">
        <v>50</v>
      </c>
      <c r="B11" s="14"/>
      <c r="C11" s="14"/>
      <c r="D11" s="15"/>
      <c r="E11" s="18"/>
      <c r="F11" s="34"/>
      <c r="G11" s="18"/>
      <c r="H11" s="19"/>
    </row>
    <row r="12" spans="1:12" ht="15" thickBot="1">
      <c r="A12" s="35" t="s">
        <v>51</v>
      </c>
      <c r="B12" s="36"/>
      <c r="C12" s="36"/>
      <c r="D12" s="37"/>
      <c r="E12" s="38"/>
      <c r="F12" s="39"/>
      <c r="G12" s="38"/>
      <c r="H12" s="40"/>
    </row>
    <row r="14" spans="1:12">
      <c r="A14" s="31" t="s">
        <v>52</v>
      </c>
      <c r="B14" s="32"/>
      <c r="C14" s="32"/>
      <c r="D14" s="33"/>
      <c r="E14" s="41" t="s">
        <v>53</v>
      </c>
      <c r="F14" s="42"/>
      <c r="G14" s="42"/>
      <c r="H14" s="43"/>
      <c r="I14" s="42"/>
      <c r="J14" s="42"/>
      <c r="K14" s="43"/>
    </row>
  </sheetData>
  <mergeCells count="2">
    <mergeCell ref="A1:D1"/>
    <mergeCell ref="J1:L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79208-17A5-4EDE-B4D0-90C0FC133F6F}">
  <dimension ref="A1"/>
  <sheetViews>
    <sheetView workbookViewId="0">
      <selection activeCell="B1" sqref="B1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SUMMARY</vt:lpstr>
      <vt:lpstr>WP2 CL</vt:lpstr>
      <vt:lpstr>WP3 IMPL</vt:lpstr>
      <vt:lpstr>WP4 SILLABUS</vt:lpstr>
      <vt:lpstr>WP5 SUSTAINABILITY</vt:lpstr>
      <vt:lpstr>Ltta</vt:lpstr>
      <vt:lpstr>Partners and WPs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Magrefi</dc:creator>
  <cp:lastModifiedBy>Francesca Magrefi</cp:lastModifiedBy>
  <dcterms:created xsi:type="dcterms:W3CDTF">2024-02-27T09:50:08Z</dcterms:created>
  <dcterms:modified xsi:type="dcterms:W3CDTF">2024-11-15T14:51:25Z</dcterms:modified>
</cp:coreProperties>
</file>